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9020" windowHeight="12120" activeTab="1"/>
  </bookViews>
  <sheets>
    <sheet name="Metadata" sheetId="1" r:id="rId1"/>
    <sheet name="15N Recovery" sheetId="2" r:id="rId2"/>
    <sheet name="15N Recovery 1999 vs 2004" sheetId="3" r:id="rId3"/>
  </sheets>
  <definedNames/>
  <calcPr fullCalcOnLoad="1"/>
  <pivotCaches>
    <pivotCache cacheId="1" r:id="rId4"/>
  </pivotCaches>
</workbook>
</file>

<file path=xl/comments2.xml><?xml version="1.0" encoding="utf-8"?>
<comments xmlns="http://schemas.openxmlformats.org/spreadsheetml/2006/main">
  <authors>
    <author>bholmes</author>
    <author>drzak</author>
  </authors>
  <commentList>
    <comment ref="F1" authorId="0">
      <text>
        <r>
          <rPr>
            <b/>
            <sz val="10"/>
            <rFont val="Tahoma"/>
            <family val="0"/>
          </rPr>
          <t>bholmes:</t>
        </r>
        <r>
          <rPr>
            <sz val="10"/>
            <rFont val="Tahoma"/>
            <family val="0"/>
          </rPr>
          <t xml:space="preserve">
Except SOM, all soil pools are in units of ugN/g
</t>
        </r>
      </text>
    </comment>
    <comment ref="O1" authorId="1">
      <text>
        <r>
          <rPr>
            <b/>
            <sz val="8"/>
            <rFont val="Tahoma"/>
            <family val="0"/>
          </rPr>
          <t>drzak:</t>
        </r>
        <r>
          <rPr>
            <sz val="8"/>
            <rFont val="Tahoma"/>
            <family val="0"/>
          </rPr>
          <t xml:space="preserve">
Percent of applied 15N</t>
        </r>
      </text>
    </comment>
  </commentList>
</comments>
</file>

<file path=xl/sharedStrings.xml><?xml version="1.0" encoding="utf-8"?>
<sst xmlns="http://schemas.openxmlformats.org/spreadsheetml/2006/main" count="376" uniqueCount="61">
  <si>
    <t>Plot</t>
  </si>
  <si>
    <t>Fert</t>
  </si>
  <si>
    <t>Pool</t>
  </si>
  <si>
    <t>Component</t>
  </si>
  <si>
    <t>Biomass (g/m2)</t>
  </si>
  <si>
    <t>N conc (mgN/g)</t>
  </si>
  <si>
    <t>N content (gN/m2)</t>
  </si>
  <si>
    <t>04Delta 15N</t>
  </si>
  <si>
    <t>04At%15N</t>
  </si>
  <si>
    <t>PELL Prior at%15N</t>
  </si>
  <si>
    <t>PELL Prior Delta 15N</t>
  </si>
  <si>
    <t>PELL excess 15N in trt plots (mgN/m2)</t>
  </si>
  <si>
    <t>PELL excess 15N in entire trt plots (mgN)</t>
  </si>
  <si>
    <t>Leaves</t>
  </si>
  <si>
    <t>Branches</t>
  </si>
  <si>
    <t>Bolewood</t>
  </si>
  <si>
    <t>Bark</t>
  </si>
  <si>
    <t>Str Root</t>
  </si>
  <si>
    <t>Root 10-5</t>
  </si>
  <si>
    <t>Root 5-2</t>
  </si>
  <si>
    <t>Root 2-1</t>
  </si>
  <si>
    <t>Root 1-0.5</t>
  </si>
  <si>
    <t>Root &lt;0.5</t>
  </si>
  <si>
    <t>Total Overstory</t>
  </si>
  <si>
    <t>Forest Floor</t>
  </si>
  <si>
    <t>Microbial N</t>
  </si>
  <si>
    <t>Extractable NH4+</t>
  </si>
  <si>
    <t>Extractable NO3-</t>
  </si>
  <si>
    <t>Leached NO3-</t>
  </si>
  <si>
    <t>Leached DON</t>
  </si>
  <si>
    <t>SOM0to10</t>
  </si>
  <si>
    <t>SOM10to30</t>
  </si>
  <si>
    <t>SOM30to50</t>
  </si>
  <si>
    <t>SOM50to70</t>
  </si>
  <si>
    <t>Total Recovery</t>
  </si>
  <si>
    <t>F</t>
  </si>
  <si>
    <t>Average of PELL % 15N Recovery</t>
  </si>
  <si>
    <t>Total</t>
  </si>
  <si>
    <t>StdDev of PELL % 15N Recovery</t>
  </si>
  <si>
    <t>TotSOM</t>
  </si>
  <si>
    <t>.</t>
  </si>
  <si>
    <t>2004 % Recovery</t>
  </si>
  <si>
    <t>1999 % Recovery</t>
  </si>
  <si>
    <t>Year</t>
  </si>
  <si>
    <t>Rootlt05</t>
  </si>
  <si>
    <t>Root5to10</t>
  </si>
  <si>
    <t>Root05to1</t>
  </si>
  <si>
    <t>Root1to2</t>
  </si>
  <si>
    <t>Root2to5</t>
  </si>
  <si>
    <t>Recovery in Oi and Oe/Oa</t>
  </si>
  <si>
    <t>P</t>
  </si>
  <si>
    <t>site</t>
  </si>
  <si>
    <t>plot</t>
  </si>
  <si>
    <t>treatment</t>
  </si>
  <si>
    <t>Oe/Oa</t>
  </si>
  <si>
    <t>gnN/m2</t>
  </si>
  <si>
    <t>delta</t>
  </si>
  <si>
    <t>atmo excess</t>
  </si>
  <si>
    <t>15Ng/m2</t>
  </si>
  <si>
    <t>entire plot</t>
  </si>
  <si>
    <t>Recovery(% of Isotope Applied)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</si>
</sst>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0"/>
    <numFmt numFmtId="168" formatCode="0.0000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2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167" fontId="0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133350</xdr:rowOff>
    </xdr:from>
    <xdr:to>
      <xdr:col>8</xdr:col>
      <xdr:colOff>19050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133350"/>
          <a:ext cx="4667250" cy="3333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Contact: Donald Zak, University of Michigan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drzak@umich.edu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70" sheet="15N Recovery"/>
  </cacheSource>
  <cacheFields count="14">
    <cacheField name="Plot">
      <sharedItems containsSemiMixedTypes="0" containsString="0" containsMixedTypes="0" containsNumber="1" containsInteger="1" count="3">
        <n v="4"/>
        <n v="5"/>
        <n v="6"/>
      </sharedItems>
    </cacheField>
    <cacheField name="Fert">
      <sharedItems containsMixedTypes="0" count="1">
        <s v="F"/>
      </sharedItems>
    </cacheField>
    <cacheField name="Pool">
      <sharedItems containsString="0" containsBlank="1" containsMixedTypes="0" containsNumber="1" containsInteger="1" count="19">
        <n v="1"/>
        <n v="2"/>
        <n v="3"/>
        <n v="4"/>
        <n v="5"/>
        <n v="7"/>
        <n v="8"/>
        <n v="9"/>
        <n v="10"/>
        <n v="11"/>
        <n v="12"/>
        <n v="13"/>
        <n v="14"/>
        <m/>
        <n v="15"/>
        <n v="16"/>
        <n v="17"/>
        <n v="18"/>
        <n v="19"/>
      </sharedItems>
    </cacheField>
    <cacheField name="Component">
      <sharedItems containsMixedTypes="0" count="23">
        <s v="Leaves"/>
        <s v="Branches"/>
        <s v="Bolewood"/>
        <s v="Bark"/>
        <s v="Str Root"/>
        <s v="Root 10-5"/>
        <s v="Root 5-2"/>
        <s v="Root 2-1"/>
        <s v="Root 1-0.5"/>
        <s v="Root &lt;0.5"/>
        <s v="Total Overstory"/>
        <s v="Forest Floor"/>
        <s v="SOM0to10"/>
        <s v="SOM10to30"/>
        <s v="SOM30to50"/>
        <s v="SOM50to70"/>
        <s v="TotSOM"/>
        <s v="Microbial N"/>
        <s v="Extractable NH4+"/>
        <s v="Extractable NO3-"/>
        <s v="Leached NO3-"/>
        <s v="Leached DON"/>
        <s v="Total Recovery"/>
      </sharedItems>
    </cacheField>
    <cacheField name="Biomass (g/m2)">
      <sharedItems containsMixedTypes="1" containsNumber="1"/>
    </cacheField>
    <cacheField name="N conc (mgN/g)">
      <sharedItems containsMixedTypes="1" containsNumber="1"/>
    </cacheField>
    <cacheField name="N content (gN/m2)">
      <sharedItems containsMixedTypes="1" containsNumber="1"/>
    </cacheField>
    <cacheField name="04Delta 15N">
      <sharedItems containsMixedTypes="1" containsNumber="1"/>
    </cacheField>
    <cacheField name="04At%15N">
      <sharedItems containsMixedTypes="1" containsNumber="1"/>
    </cacheField>
    <cacheField name="PELL Prior at%15N">
      <sharedItems containsMixedTypes="1" containsNumber="1"/>
    </cacheField>
    <cacheField name="PELL Prior Delta 15N">
      <sharedItems containsMixedTypes="1" containsNumber="1"/>
    </cacheField>
    <cacheField name="PELL excess 15N in trt plots (mgN/m2)">
      <sharedItems containsMixedTypes="1" containsNumber="1"/>
    </cacheField>
    <cacheField name="PELL excess 15N in entire trt plots (mgN)">
      <sharedItems containsMixedTypes="1" containsNumber="1"/>
    </cacheField>
    <cacheField name="PELL % 15N Recovery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0" rowGrandTotals="0" colGrandTotals="0" compactData="0" updatedVersion="2" indent="0" showMemberPropertyTips="1">
  <location ref="S2:T26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3"/>
        <item x="2"/>
        <item x="1"/>
        <item x="18"/>
        <item x="19"/>
        <item x="11"/>
        <item x="21"/>
        <item x="20"/>
        <item x="0"/>
        <item x="17"/>
        <item x="9"/>
        <item x="8"/>
        <item x="5"/>
        <item x="7"/>
        <item x="6"/>
        <item x="12"/>
        <item x="13"/>
        <item x="14"/>
        <item x="15"/>
        <item x="4"/>
        <item x="10"/>
        <item x="22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Items count="1">
    <i/>
  </colItems>
  <dataFields count="1">
    <dataField name="StdDev of PELL % 15N Recovery" fld="13" subtotal="stdDev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0" rowGrandTotals="0" colGrandTotals="0" compactData="0" updatedVersion="2" indent="0" showMemberPropertyTips="1">
  <location ref="Q2:R26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3"/>
        <item x="2"/>
        <item x="1"/>
        <item x="18"/>
        <item x="19"/>
        <item x="11"/>
        <item x="21"/>
        <item x="20"/>
        <item x="0"/>
        <item x="17"/>
        <item x="9"/>
        <item x="8"/>
        <item x="5"/>
        <item x="7"/>
        <item x="6"/>
        <item x="12"/>
        <item x="13"/>
        <item x="14"/>
        <item x="15"/>
        <item x="4"/>
        <item x="10"/>
        <item x="22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Items count="1">
    <i/>
  </colItems>
  <dataFields count="1">
    <dataField name="Average of PELL % 15N Recovery" fld="13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4" max="4" width="24.8515625" style="0" customWidth="1"/>
    <col min="5" max="5" width="9.57421875" style="0" bestFit="1" customWidth="1"/>
    <col min="6" max="7" width="9.28125" style="0" bestFit="1" customWidth="1"/>
    <col min="11" max="11" width="10.140625" style="0" bestFit="1" customWidth="1"/>
    <col min="12" max="12" width="9.28125" style="0" bestFit="1" customWidth="1"/>
    <col min="13" max="13" width="10.57421875" style="0" bestFit="1" customWidth="1"/>
    <col min="17" max="17" width="35.140625" style="0" customWidth="1"/>
    <col min="19" max="19" width="33.281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2" t="s">
        <v>41</v>
      </c>
      <c r="O1" t="s">
        <v>42</v>
      </c>
      <c r="Q1">
        <v>2004</v>
      </c>
    </row>
    <row r="2" spans="1:20" ht="12.75">
      <c r="A2">
        <v>4</v>
      </c>
      <c r="B2" t="s">
        <v>35</v>
      </c>
      <c r="C2">
        <v>1</v>
      </c>
      <c r="D2" t="s">
        <v>13</v>
      </c>
      <c r="E2" s="9">
        <v>430.0127775760936</v>
      </c>
      <c r="F2" s="9">
        <v>22.3252282887212</v>
      </c>
      <c r="G2" s="9">
        <v>9.600133426453382</v>
      </c>
      <c r="H2" s="7">
        <v>25.839161241139852</v>
      </c>
      <c r="I2" s="6">
        <v>0.37568178538617353</v>
      </c>
      <c r="J2" s="6">
        <v>0.36696333333333336</v>
      </c>
      <c r="K2" s="7">
        <v>1.9448150679575171</v>
      </c>
      <c r="L2" s="8">
        <v>0.8369830297940197</v>
      </c>
      <c r="M2" s="8">
        <v>753.2847268146178</v>
      </c>
      <c r="N2" s="7">
        <v>2.219950568966677</v>
      </c>
      <c r="O2" s="9">
        <v>8.509612631799277</v>
      </c>
      <c r="Q2" s="10" t="s">
        <v>36</v>
      </c>
      <c r="R2" s="11"/>
      <c r="S2" s="10" t="s">
        <v>38</v>
      </c>
      <c r="T2" s="11"/>
    </row>
    <row r="3" spans="1:20" ht="12.75">
      <c r="A3">
        <v>5</v>
      </c>
      <c r="B3" t="s">
        <v>35</v>
      </c>
      <c r="C3">
        <v>1</v>
      </c>
      <c r="D3" t="s">
        <v>13</v>
      </c>
      <c r="E3" s="9">
        <v>386.54490230253543</v>
      </c>
      <c r="F3" s="9">
        <v>24.356004900978515</v>
      </c>
      <c r="G3" s="9">
        <v>9.414689534928815</v>
      </c>
      <c r="H3" s="7">
        <v>29.87662610489695</v>
      </c>
      <c r="I3" s="6">
        <v>0.37715480510883953</v>
      </c>
      <c r="J3" s="6">
        <v>0.36669666666666667</v>
      </c>
      <c r="K3" s="7">
        <v>1.2140372894773321</v>
      </c>
      <c r="L3" s="8">
        <v>0.9846012654636156</v>
      </c>
      <c r="M3" s="8">
        <v>886.141138917254</v>
      </c>
      <c r="N3" s="7">
        <v>2.6114820273108497</v>
      </c>
      <c r="O3" s="9">
        <v>3.6937614960156386</v>
      </c>
      <c r="Q3" s="10" t="s">
        <v>3</v>
      </c>
      <c r="R3" s="11" t="s">
        <v>37</v>
      </c>
      <c r="S3" s="10" t="s">
        <v>3</v>
      </c>
      <c r="T3" s="11" t="s">
        <v>37</v>
      </c>
    </row>
    <row r="4" spans="1:20" ht="12.75">
      <c r="A4">
        <v>6</v>
      </c>
      <c r="B4" t="s">
        <v>35</v>
      </c>
      <c r="C4">
        <v>1</v>
      </c>
      <c r="D4" t="s">
        <v>13</v>
      </c>
      <c r="E4" s="9">
        <v>378.63102245965786</v>
      </c>
      <c r="F4" s="9">
        <v>22.022137535416164</v>
      </c>
      <c r="G4" s="9">
        <v>8.338264451781832</v>
      </c>
      <c r="H4" s="7">
        <v>35.34511690400206</v>
      </c>
      <c r="I4" s="6">
        <v>0.3791498477059827</v>
      </c>
      <c r="J4" s="6">
        <v>0.36633</v>
      </c>
      <c r="K4" s="7">
        <v>0.20922423132252455</v>
      </c>
      <c r="L4" s="8">
        <v>1.0689528040405254</v>
      </c>
      <c r="M4" s="8">
        <v>962.0575236364729</v>
      </c>
      <c r="N4" s="7">
        <v>2.8352096769659556</v>
      </c>
      <c r="O4" s="9">
        <v>3.5626558572429494</v>
      </c>
      <c r="Q4" s="12" t="s">
        <v>16</v>
      </c>
      <c r="R4" s="17">
        <v>0.06633580994407728</v>
      </c>
      <c r="S4" s="12" t="s">
        <v>16</v>
      </c>
      <c r="T4" s="15">
        <v>0.08278260840363508</v>
      </c>
    </row>
    <row r="5" spans="1:20" ht="12.75">
      <c r="A5">
        <v>4</v>
      </c>
      <c r="B5" t="s">
        <v>35</v>
      </c>
      <c r="C5">
        <v>2</v>
      </c>
      <c r="D5" t="s">
        <v>14</v>
      </c>
      <c r="E5" s="9">
        <v>744.2914010036188</v>
      </c>
      <c r="F5" s="9">
        <v>8.501853007219598</v>
      </c>
      <c r="G5" s="9">
        <v>6.327856085870304</v>
      </c>
      <c r="H5" s="7">
        <v>31.48957337082654</v>
      </c>
      <c r="I5" s="6">
        <v>0.37774325703380723</v>
      </c>
      <c r="J5" s="6">
        <v>0.36694333333333334</v>
      </c>
      <c r="K5" s="7">
        <v>1.8900065988798342</v>
      </c>
      <c r="L5" s="8">
        <v>0.6834036291497865</v>
      </c>
      <c r="M5" s="8">
        <v>615.0632662348078</v>
      </c>
      <c r="N5" s="7">
        <v>1.8126081669043181</v>
      </c>
      <c r="O5" s="9">
        <v>6.075899372844794</v>
      </c>
      <c r="Q5" s="13" t="s">
        <v>15</v>
      </c>
      <c r="R5" s="18">
        <v>0.6810130000070999</v>
      </c>
      <c r="S5" s="13" t="s">
        <v>15</v>
      </c>
      <c r="T5" s="5">
        <v>0.2051327136715086</v>
      </c>
    </row>
    <row r="6" spans="1:20" ht="12.75">
      <c r="A6">
        <v>5</v>
      </c>
      <c r="B6" t="s">
        <v>35</v>
      </c>
      <c r="C6">
        <v>2</v>
      </c>
      <c r="D6" t="s">
        <v>14</v>
      </c>
      <c r="E6" s="9">
        <v>551.9408236503651</v>
      </c>
      <c r="F6" s="9">
        <v>9.025241559870377</v>
      </c>
      <c r="G6" s="9">
        <v>4.981399260198362</v>
      </c>
      <c r="H6" s="7">
        <v>30.29967545891237</v>
      </c>
      <c r="I6" s="6">
        <v>0.37730914697529405</v>
      </c>
      <c r="J6" s="6">
        <v>0.36716499999999996</v>
      </c>
      <c r="K6" s="7">
        <v>2.4974683607186243</v>
      </c>
      <c r="L6" s="8">
        <v>0.5053204623807342</v>
      </c>
      <c r="M6" s="8">
        <v>454.7884161426608</v>
      </c>
      <c r="N6" s="7">
        <v>1.34027382639847</v>
      </c>
      <c r="O6" s="9">
        <v>5.425896032366236</v>
      </c>
      <c r="Q6" s="13" t="s">
        <v>14</v>
      </c>
      <c r="R6" s="18">
        <v>1.5475787232002574</v>
      </c>
      <c r="S6" s="13" t="s">
        <v>14</v>
      </c>
      <c r="T6" s="5">
        <v>0.24140013419958586</v>
      </c>
    </row>
    <row r="7" spans="1:20" ht="12.75">
      <c r="A7">
        <v>6</v>
      </c>
      <c r="B7" t="s">
        <v>35</v>
      </c>
      <c r="C7">
        <v>2</v>
      </c>
      <c r="D7" t="s">
        <v>14</v>
      </c>
      <c r="E7" s="9">
        <v>489.2021675841576</v>
      </c>
      <c r="F7" s="9">
        <v>9.096541858193909</v>
      </c>
      <c r="G7" s="9">
        <v>4.450047994548481</v>
      </c>
      <c r="H7" s="7">
        <v>35.47629701433155</v>
      </c>
      <c r="I7" s="6">
        <v>0.37919770451893325</v>
      </c>
      <c r="J7" s="6">
        <v>0.366575</v>
      </c>
      <c r="K7" s="7">
        <v>0.8806212275804803</v>
      </c>
      <c r="L7" s="8">
        <v>0.5617164093025704</v>
      </c>
      <c r="M7" s="8">
        <v>505.54476837231334</v>
      </c>
      <c r="N7" s="7">
        <v>1.4898541762979838</v>
      </c>
      <c r="O7" s="9">
        <v>0.6920254562425195</v>
      </c>
      <c r="Q7" s="13" t="s">
        <v>26</v>
      </c>
      <c r="R7" s="18">
        <v>0.08310042141437134</v>
      </c>
      <c r="S7" s="13" t="s">
        <v>26</v>
      </c>
      <c r="T7" s="5">
        <v>0.029286370481295322</v>
      </c>
    </row>
    <row r="8" spans="1:20" ht="12.75">
      <c r="A8">
        <v>4</v>
      </c>
      <c r="B8" t="s">
        <v>35</v>
      </c>
      <c r="C8">
        <v>3</v>
      </c>
      <c r="D8" t="s">
        <v>15</v>
      </c>
      <c r="E8" s="9">
        <v>12137.664419473302</v>
      </c>
      <c r="F8" s="9">
        <v>0.9912216954980954</v>
      </c>
      <c r="G8" s="9">
        <v>12.031116305257232</v>
      </c>
      <c r="H8" s="7">
        <v>13.974861901498642</v>
      </c>
      <c r="I8" s="6">
        <v>0.3713529886543464</v>
      </c>
      <c r="J8" s="6">
        <v>0.36869</v>
      </c>
      <c r="K8" s="7">
        <v>6.6766958529216325</v>
      </c>
      <c r="L8" s="8">
        <v>0.3203872622002184</v>
      </c>
      <c r="M8" s="8">
        <v>288.3485359801966</v>
      </c>
      <c r="N8" s="7">
        <v>0.8497709746708807</v>
      </c>
      <c r="O8" s="9">
        <v>1.066440845923906</v>
      </c>
      <c r="Q8" s="13" t="s">
        <v>27</v>
      </c>
      <c r="R8" s="18">
        <v>0.24139745980775543</v>
      </c>
      <c r="S8" s="13" t="s">
        <v>27</v>
      </c>
      <c r="T8" s="5">
        <v>0.1974408046911524</v>
      </c>
    </row>
    <row r="9" spans="1:20" ht="12.75">
      <c r="A9">
        <v>5</v>
      </c>
      <c r="B9" t="s">
        <v>35</v>
      </c>
      <c r="C9">
        <v>3</v>
      </c>
      <c r="D9" t="s">
        <v>15</v>
      </c>
      <c r="E9" s="9">
        <v>8378.735281146062</v>
      </c>
      <c r="F9" s="9">
        <v>1.0646933135615417</v>
      </c>
      <c r="G9" s="9">
        <v>8.920783429938398</v>
      </c>
      <c r="H9" s="7">
        <v>14.268086487305899</v>
      </c>
      <c r="I9" s="6">
        <v>0.37145997882563864</v>
      </c>
      <c r="J9" s="6">
        <v>0.36833</v>
      </c>
      <c r="K9" s="7">
        <v>5.690112581005824</v>
      </c>
      <c r="L9" s="8">
        <v>0.2792186324381528</v>
      </c>
      <c r="M9" s="8">
        <v>251.29676919433754</v>
      </c>
      <c r="N9" s="7">
        <v>0.7405784106515511</v>
      </c>
      <c r="O9" s="9">
        <v>1.0059135085114848</v>
      </c>
      <c r="Q9" s="13" t="s">
        <v>24</v>
      </c>
      <c r="R9" s="18">
        <v>1.8906678402795818</v>
      </c>
      <c r="S9" s="13" t="s">
        <v>24</v>
      </c>
      <c r="T9" s="5">
        <v>0.4511809911914676</v>
      </c>
    </row>
    <row r="10" spans="1:20" ht="12.75">
      <c r="A10">
        <v>6</v>
      </c>
      <c r="B10" t="s">
        <v>35</v>
      </c>
      <c r="C10">
        <v>3</v>
      </c>
      <c r="D10" t="s">
        <v>15</v>
      </c>
      <c r="E10" s="9">
        <v>8469.71864789026</v>
      </c>
      <c r="F10" s="9">
        <v>0.8688717303977327</v>
      </c>
      <c r="G10" s="9">
        <v>7.359099097574355</v>
      </c>
      <c r="H10" s="7">
        <v>13.361694810757824</v>
      </c>
      <c r="I10" s="6">
        <v>0.3711292588819636</v>
      </c>
      <c r="J10" s="6">
        <v>0.36881</v>
      </c>
      <c r="K10" s="7">
        <v>7.005558527936939</v>
      </c>
      <c r="L10" s="8">
        <v>0.17067655945299257</v>
      </c>
      <c r="M10" s="8">
        <v>153.6089035076933</v>
      </c>
      <c r="N10" s="7">
        <v>0.4526896146988677</v>
      </c>
      <c r="O10" s="9">
        <v>0.6619462590542116</v>
      </c>
      <c r="Q10" s="13" t="s">
        <v>29</v>
      </c>
      <c r="R10" s="18">
        <v>0.0028377067425269915</v>
      </c>
      <c r="S10" s="13" t="s">
        <v>29</v>
      </c>
      <c r="T10" s="5">
        <v>0.00569462836805928</v>
      </c>
    </row>
    <row r="11" spans="1:20" ht="12.75">
      <c r="A11">
        <v>4</v>
      </c>
      <c r="B11" t="s">
        <v>35</v>
      </c>
      <c r="C11">
        <v>4</v>
      </c>
      <c r="D11" t="s">
        <v>16</v>
      </c>
      <c r="E11" s="9">
        <v>704.0572484608227</v>
      </c>
      <c r="F11" s="9">
        <v>5.288242056133602</v>
      </c>
      <c r="G11" s="9">
        <v>3.7232251512362278</v>
      </c>
      <c r="H11" s="7">
        <v>8.52795791222243</v>
      </c>
      <c r="I11" s="6">
        <v>0.36936551055607897</v>
      </c>
      <c r="J11" s="6">
        <v>0.36869</v>
      </c>
      <c r="K11" s="7">
        <v>6.6766958529216325</v>
      </c>
      <c r="L11" s="8">
        <v>0.025150778923187202</v>
      </c>
      <c r="M11" s="8">
        <v>22.635701030868482</v>
      </c>
      <c r="N11" s="7">
        <v>0.06670802631951221</v>
      </c>
      <c r="O11" s="9">
        <v>0.34692084808149215</v>
      </c>
      <c r="Q11" s="13" t="s">
        <v>28</v>
      </c>
      <c r="R11" s="18">
        <v>0.0007663339042435387</v>
      </c>
      <c r="S11" s="13" t="s">
        <v>28</v>
      </c>
      <c r="T11" s="5">
        <v>0.0012124706561565841</v>
      </c>
    </row>
    <row r="12" spans="1:20" ht="12.75">
      <c r="A12">
        <v>5</v>
      </c>
      <c r="B12" t="s">
        <v>35</v>
      </c>
      <c r="C12">
        <v>4</v>
      </c>
      <c r="D12" t="s">
        <v>16</v>
      </c>
      <c r="E12" s="9">
        <v>547.8135212287455</v>
      </c>
      <c r="F12" s="9">
        <v>6.183319917484851</v>
      </c>
      <c r="G12" s="9">
        <v>3.387306256881212</v>
      </c>
      <c r="H12" s="7">
        <v>5.182772099019088</v>
      </c>
      <c r="I12" s="6">
        <v>0.3681448726234942</v>
      </c>
      <c r="J12" s="6">
        <v>0.36833</v>
      </c>
      <c r="K12" s="7">
        <v>5.690112581005824</v>
      </c>
      <c r="L12" s="8">
        <v>-0.006270831207580263</v>
      </c>
      <c r="M12" s="8">
        <v>-5.643748086822237</v>
      </c>
      <c r="N12" s="7">
        <v>-0.016632279044639316</v>
      </c>
      <c r="O12" s="9">
        <v>0.21850192449998865</v>
      </c>
      <c r="Q12" s="13" t="s">
        <v>13</v>
      </c>
      <c r="R12" s="18">
        <v>2.555547424414494</v>
      </c>
      <c r="S12" s="13" t="s">
        <v>13</v>
      </c>
      <c r="T12" s="5">
        <v>0.31142005771127895</v>
      </c>
    </row>
    <row r="13" spans="1:20" ht="12.75">
      <c r="A13">
        <v>6</v>
      </c>
      <c r="B13" t="s">
        <v>35</v>
      </c>
      <c r="C13">
        <v>4</v>
      </c>
      <c r="D13" t="s">
        <v>16</v>
      </c>
      <c r="E13" s="9">
        <v>590.769300273808</v>
      </c>
      <c r="F13" s="9">
        <v>5.2724607749742205</v>
      </c>
      <c r="G13" s="9">
        <v>3.1148079627526193</v>
      </c>
      <c r="H13" s="7">
        <v>11.94605835400725</v>
      </c>
      <c r="I13" s="6">
        <v>0.37061272369875686</v>
      </c>
      <c r="J13" s="6">
        <v>0.36881</v>
      </c>
      <c r="K13" s="7">
        <v>7.005558527936939</v>
      </c>
      <c r="L13" s="8">
        <v>0.056151381315306476</v>
      </c>
      <c r="M13" s="8">
        <v>50.53624318377583</v>
      </c>
      <c r="N13" s="7">
        <v>0.14893168255735895</v>
      </c>
      <c r="O13" s="9">
        <v>0.2814195384894448</v>
      </c>
      <c r="Q13" s="13" t="s">
        <v>25</v>
      </c>
      <c r="R13" s="18">
        <v>0.3005765054184302</v>
      </c>
      <c r="S13" s="13" t="s">
        <v>25</v>
      </c>
      <c r="T13" s="5">
        <v>0.08698492584424782</v>
      </c>
    </row>
    <row r="14" spans="1:20" ht="12.75">
      <c r="A14">
        <v>4</v>
      </c>
      <c r="B14" t="s">
        <v>35</v>
      </c>
      <c r="C14">
        <v>5</v>
      </c>
      <c r="D14" t="s">
        <v>17</v>
      </c>
      <c r="E14" s="9">
        <v>3129.1772230604743</v>
      </c>
      <c r="F14" s="9">
        <v>1.8910132259368815</v>
      </c>
      <c r="G14" s="9">
        <v>5.9173155151078</v>
      </c>
      <c r="H14" s="7">
        <v>22.680451859420703</v>
      </c>
      <c r="I14" s="6">
        <v>0.37452933849295705</v>
      </c>
      <c r="J14" s="6">
        <v>0.36843</v>
      </c>
      <c r="K14" s="7">
        <v>5.964162774704018</v>
      </c>
      <c r="L14" s="8">
        <v>0.3609171029626912</v>
      </c>
      <c r="M14" s="8">
        <v>324.8253926664221</v>
      </c>
      <c r="N14" s="7">
        <v>0.957269262996897</v>
      </c>
      <c r="O14" s="9">
        <v>1.7196400686844144</v>
      </c>
      <c r="Q14" s="13" t="s">
        <v>22</v>
      </c>
      <c r="R14" s="18">
        <v>-0.17197398829850782</v>
      </c>
      <c r="S14" s="13" t="s">
        <v>22</v>
      </c>
      <c r="T14" s="5">
        <v>0.3464315803679311</v>
      </c>
    </row>
    <row r="15" spans="1:20" ht="12.75">
      <c r="A15">
        <v>5</v>
      </c>
      <c r="B15" t="s">
        <v>35</v>
      </c>
      <c r="C15">
        <v>5</v>
      </c>
      <c r="D15" t="s">
        <v>17</v>
      </c>
      <c r="E15" s="9">
        <v>2266.2260487106273</v>
      </c>
      <c r="F15" s="9">
        <v>1.5185865785588106</v>
      </c>
      <c r="G15" s="9">
        <v>3.441460461552324</v>
      </c>
      <c r="H15" s="7">
        <v>21.830110293182265</v>
      </c>
      <c r="I15" s="6">
        <v>0.37421908903159606</v>
      </c>
      <c r="J15" s="6">
        <v>0.36735</v>
      </c>
      <c r="K15" s="7">
        <v>3.0044497951802196</v>
      </c>
      <c r="L15" s="8">
        <v>0.23639698309120566</v>
      </c>
      <c r="M15" s="8">
        <v>212.7572847820851</v>
      </c>
      <c r="N15" s="7">
        <v>0.6270015023416639</v>
      </c>
      <c r="O15" s="9">
        <v>0.9414609446975318</v>
      </c>
      <c r="Q15" s="13" t="s">
        <v>21</v>
      </c>
      <c r="R15" s="18">
        <v>-0.015896339667883515</v>
      </c>
      <c r="S15" s="13" t="s">
        <v>21</v>
      </c>
      <c r="T15" s="5">
        <v>0.0293824118535539</v>
      </c>
    </row>
    <row r="16" spans="1:20" ht="12.75">
      <c r="A16">
        <v>6</v>
      </c>
      <c r="B16" t="s">
        <v>35</v>
      </c>
      <c r="C16">
        <v>5</v>
      </c>
      <c r="D16" t="s">
        <v>17</v>
      </c>
      <c r="E16" s="9">
        <v>2279.720336873111</v>
      </c>
      <c r="F16" s="9">
        <v>1.741095029963144</v>
      </c>
      <c r="G16" s="9">
        <v>3.969209748235678</v>
      </c>
      <c r="H16" s="7">
        <v>28.79739695851984</v>
      </c>
      <c r="I16" s="6">
        <v>0.37676106580726454</v>
      </c>
      <c r="J16" s="6">
        <v>0.3675</v>
      </c>
      <c r="K16" s="7">
        <v>3.4155172052721117</v>
      </c>
      <c r="L16" s="8">
        <v>0.36759112681246553</v>
      </c>
      <c r="M16" s="8">
        <v>330.83201413121895</v>
      </c>
      <c r="N16" s="7">
        <v>0.9749709397516215</v>
      </c>
      <c r="O16" s="9">
        <v>1.160471033718077</v>
      </c>
      <c r="Q16" s="13" t="s">
        <v>18</v>
      </c>
      <c r="R16" s="18">
        <v>-0.019315427333273</v>
      </c>
      <c r="S16" s="13" t="s">
        <v>18</v>
      </c>
      <c r="T16" s="5">
        <v>0.013255864905977377</v>
      </c>
    </row>
    <row r="17" spans="1:20" ht="12.75">
      <c r="A17">
        <v>4</v>
      </c>
      <c r="B17" t="s">
        <v>35</v>
      </c>
      <c r="C17">
        <v>7</v>
      </c>
      <c r="D17" t="s">
        <v>18</v>
      </c>
      <c r="E17" s="9">
        <v>105.245711</v>
      </c>
      <c r="F17" s="9">
        <v>4.067644504660595</v>
      </c>
      <c r="G17" s="9">
        <v>0.4281021379882471</v>
      </c>
      <c r="H17" s="7">
        <v>2.21851</v>
      </c>
      <c r="I17" s="6">
        <v>0.36706320643957135</v>
      </c>
      <c r="J17" s="6">
        <v>0.36801</v>
      </c>
      <c r="K17" s="7">
        <v>4.813155658010881</v>
      </c>
      <c r="L17" s="8">
        <v>-0.004053243474530094</v>
      </c>
      <c r="M17" s="8">
        <v>-3.6479191270770843</v>
      </c>
      <c r="N17" s="7">
        <v>-0.010750516841014026</v>
      </c>
      <c r="O17" s="9">
        <v>0.1821540318031647</v>
      </c>
      <c r="Q17" s="13" t="s">
        <v>20</v>
      </c>
      <c r="R17" s="18">
        <v>-0.024900620283268043</v>
      </c>
      <c r="S17" s="13" t="s">
        <v>20</v>
      </c>
      <c r="T17" s="5">
        <v>0.037426941883087525</v>
      </c>
    </row>
    <row r="18" spans="1:20" ht="12.75">
      <c r="A18">
        <v>5</v>
      </c>
      <c r="B18" t="s">
        <v>35</v>
      </c>
      <c r="C18">
        <v>7</v>
      </c>
      <c r="D18" t="s">
        <v>18</v>
      </c>
      <c r="E18" s="9">
        <v>80.382383</v>
      </c>
      <c r="F18" s="9">
        <v>6.92125399880231</v>
      </c>
      <c r="G18" s="9">
        <v>0.556346889772009</v>
      </c>
      <c r="H18" s="7">
        <v>5.999643383729422</v>
      </c>
      <c r="I18" s="6">
        <v>0.3684429467410054</v>
      </c>
      <c r="J18" s="6">
        <v>0.37078666666666665</v>
      </c>
      <c r="K18" s="7">
        <v>12.42277159259264</v>
      </c>
      <c r="L18" s="8">
        <v>-0.013039212911383128</v>
      </c>
      <c r="M18" s="8">
        <v>-11.735291620244816</v>
      </c>
      <c r="N18" s="7">
        <v>-0.03458422344432274</v>
      </c>
      <c r="O18" s="9" t="s">
        <v>40</v>
      </c>
      <c r="Q18" s="13" t="s">
        <v>19</v>
      </c>
      <c r="R18" s="18">
        <v>0.004964022700365155</v>
      </c>
      <c r="S18" s="13" t="s">
        <v>19</v>
      </c>
      <c r="T18" s="5">
        <v>0.040441473398113374</v>
      </c>
    </row>
    <row r="19" spans="1:20" ht="12.75">
      <c r="A19">
        <v>6</v>
      </c>
      <c r="B19" t="s">
        <v>35</v>
      </c>
      <c r="C19">
        <v>7</v>
      </c>
      <c r="D19" t="s">
        <v>18</v>
      </c>
      <c r="E19" s="9">
        <v>130.109039</v>
      </c>
      <c r="F19" s="9">
        <v>1.214035010518879</v>
      </c>
      <c r="G19" s="9">
        <v>0.15795692853096624</v>
      </c>
      <c r="H19" s="7">
        <v>4.109076691864711</v>
      </c>
      <c r="I19" s="6">
        <v>0.3677530813670634</v>
      </c>
      <c r="J19" s="6">
        <v>0.37076333333333333</v>
      </c>
      <c r="K19" s="7">
        <v>12.358823472992775</v>
      </c>
      <c r="L19" s="8">
        <v>-0.004754901546962978</v>
      </c>
      <c r="M19" s="8">
        <v>-4.27941139226668</v>
      </c>
      <c r="N19" s="7">
        <v>-0.012611541714482224</v>
      </c>
      <c r="O19" s="9">
        <v>0.3748409948595768</v>
      </c>
      <c r="Q19" s="13" t="s">
        <v>30</v>
      </c>
      <c r="R19" s="18">
        <v>10.021207496292142</v>
      </c>
      <c r="S19" s="13" t="s">
        <v>30</v>
      </c>
      <c r="T19" s="5">
        <v>2.860134502083322</v>
      </c>
    </row>
    <row r="20" spans="1:20" ht="12.75">
      <c r="A20">
        <v>4</v>
      </c>
      <c r="B20" t="s">
        <v>35</v>
      </c>
      <c r="C20">
        <v>8</v>
      </c>
      <c r="D20" t="s">
        <v>19</v>
      </c>
      <c r="E20" s="9">
        <v>53.66499399999999</v>
      </c>
      <c r="F20" s="9">
        <v>5.500508206207661</v>
      </c>
      <c r="G20" s="9">
        <v>0.29518473988308486</v>
      </c>
      <c r="H20" s="7">
        <v>22.607535594941517</v>
      </c>
      <c r="I20" s="6">
        <v>0.3745027348688733</v>
      </c>
      <c r="J20" s="6">
        <v>0.36801</v>
      </c>
      <c r="K20" s="7">
        <v>4.813155658010881</v>
      </c>
      <c r="L20" s="8">
        <v>0.01916556253398202</v>
      </c>
      <c r="M20" s="8">
        <v>17.249006280583817</v>
      </c>
      <c r="N20" s="7">
        <v>0.05083329044598487</v>
      </c>
      <c r="O20" s="9">
        <v>0.1329188464152081</v>
      </c>
      <c r="Q20" s="13" t="s">
        <v>31</v>
      </c>
      <c r="R20" s="18">
        <v>1.2878665772534224</v>
      </c>
      <c r="S20" s="13" t="s">
        <v>31</v>
      </c>
      <c r="T20" s="5">
        <v>0.27337529757513357</v>
      </c>
    </row>
    <row r="21" spans="1:20" ht="12.75">
      <c r="A21">
        <v>5</v>
      </c>
      <c r="B21" t="s">
        <v>35</v>
      </c>
      <c r="C21">
        <v>8</v>
      </c>
      <c r="D21" t="s">
        <v>19</v>
      </c>
      <c r="E21" s="9">
        <v>128.859295</v>
      </c>
      <c r="F21" s="9">
        <v>7.088576995491363</v>
      </c>
      <c r="G21" s="9">
        <v>0.9134290341922352</v>
      </c>
      <c r="H21" s="7">
        <v>9.531970936004369</v>
      </c>
      <c r="I21" s="6">
        <v>0.36973186295892335</v>
      </c>
      <c r="J21" s="6">
        <v>0.37078666666666665</v>
      </c>
      <c r="K21" s="7">
        <v>12.42277159259264</v>
      </c>
      <c r="L21" s="8">
        <v>-0.009634883320263526</v>
      </c>
      <c r="M21" s="8">
        <v>-8.671394988237173</v>
      </c>
      <c r="N21" s="7">
        <v>-0.025554836773704185</v>
      </c>
      <c r="O21" s="9">
        <v>0.677466340083707</v>
      </c>
      <c r="Q21" s="13" t="s">
        <v>32</v>
      </c>
      <c r="R21" s="18">
        <v>0.4790492252699577</v>
      </c>
      <c r="S21" s="13" t="s">
        <v>32</v>
      </c>
      <c r="T21" s="5">
        <v>0.41441343590404073</v>
      </c>
    </row>
    <row r="22" spans="1:20" ht="12.75">
      <c r="A22">
        <v>6</v>
      </c>
      <c r="B22" t="s">
        <v>35</v>
      </c>
      <c r="C22">
        <v>8</v>
      </c>
      <c r="D22" t="s">
        <v>19</v>
      </c>
      <c r="E22" s="9">
        <v>33.060662</v>
      </c>
      <c r="F22" s="9">
        <v>5.5321670815263735</v>
      </c>
      <c r="G22" s="9">
        <v>0.1828971060098699</v>
      </c>
      <c r="H22" s="7">
        <v>6.491061153931731</v>
      </c>
      <c r="I22" s="6">
        <v>0.3686222628940691</v>
      </c>
      <c r="J22" s="6">
        <v>0.37076333333333333</v>
      </c>
      <c r="K22" s="7">
        <v>12.358823472992775</v>
      </c>
      <c r="L22" s="8">
        <v>-0.0039159558710471385</v>
      </c>
      <c r="M22" s="8">
        <v>-3.524360283942425</v>
      </c>
      <c r="N22" s="7">
        <v>-0.01038638557118522</v>
      </c>
      <c r="O22" s="9">
        <v>0.14349160794074842</v>
      </c>
      <c r="Q22" s="13" t="s">
        <v>33</v>
      </c>
      <c r="R22" s="18">
        <v>0.07277596992120697</v>
      </c>
      <c r="S22" s="13" t="s">
        <v>33</v>
      </c>
      <c r="T22" s="5">
        <v>0.11117391400823054</v>
      </c>
    </row>
    <row r="23" spans="1:20" ht="12.75">
      <c r="A23">
        <v>4</v>
      </c>
      <c r="B23" t="s">
        <v>35</v>
      </c>
      <c r="C23">
        <v>9</v>
      </c>
      <c r="D23" t="s">
        <v>20</v>
      </c>
      <c r="E23" s="9">
        <v>49.792432</v>
      </c>
      <c r="F23" s="9">
        <v>3.497789631802599</v>
      </c>
      <c r="G23" s="9">
        <v>0.17416345239183595</v>
      </c>
      <c r="H23" s="7">
        <v>0.44166035591676334</v>
      </c>
      <c r="I23" s="6">
        <v>0.36641481858333724</v>
      </c>
      <c r="J23" s="6">
        <v>0.36801</v>
      </c>
      <c r="K23" s="7">
        <v>4.813155658010881</v>
      </c>
      <c r="L23" s="8">
        <v>-0.0027782230271728623</v>
      </c>
      <c r="M23" s="8">
        <v>-2.500400724455576</v>
      </c>
      <c r="N23" s="7">
        <v>-0.0073687489116792924</v>
      </c>
      <c r="O23" s="9">
        <v>0.04988525330003184</v>
      </c>
      <c r="Q23" s="13" t="s">
        <v>17</v>
      </c>
      <c r="R23" s="18">
        <v>0.8530805683633941</v>
      </c>
      <c r="S23" s="13" t="s">
        <v>17</v>
      </c>
      <c r="T23" s="5">
        <v>0.1959901666153829</v>
      </c>
    </row>
    <row r="24" spans="1:20" ht="12.75">
      <c r="A24">
        <v>5</v>
      </c>
      <c r="B24" t="s">
        <v>35</v>
      </c>
      <c r="C24">
        <v>9</v>
      </c>
      <c r="D24" t="s">
        <v>20</v>
      </c>
      <c r="E24" s="9">
        <v>18.256950999999997</v>
      </c>
      <c r="F24" s="9">
        <v>6.436403555699381</v>
      </c>
      <c r="G24" s="9">
        <v>0.11750910433262934</v>
      </c>
      <c r="H24" s="7">
        <v>12.899701912579763</v>
      </c>
      <c r="I24" s="6">
        <v>0.3709606882353781</v>
      </c>
      <c r="J24" s="6">
        <v>0.37078666666666665</v>
      </c>
      <c r="K24" s="7">
        <v>12.42277159259264</v>
      </c>
      <c r="L24" s="8">
        <v>0.000204491186738399</v>
      </c>
      <c r="M24" s="8">
        <v>0.1840420680645591</v>
      </c>
      <c r="N24" s="7">
        <v>0.0005423769780138778</v>
      </c>
      <c r="O24" s="9">
        <v>0.2578679140932763</v>
      </c>
      <c r="Q24" s="13" t="s">
        <v>23</v>
      </c>
      <c r="R24" s="18">
        <v>5.476433173046755</v>
      </c>
      <c r="S24" s="13" t="s">
        <v>23</v>
      </c>
      <c r="T24" s="5">
        <v>0.3363595731514733</v>
      </c>
    </row>
    <row r="25" spans="1:20" ht="12.75">
      <c r="A25">
        <v>6</v>
      </c>
      <c r="B25" t="s">
        <v>35</v>
      </c>
      <c r="C25">
        <v>9</v>
      </c>
      <c r="D25" t="s">
        <v>20</v>
      </c>
      <c r="E25" s="9">
        <v>93.83768599999999</v>
      </c>
      <c r="F25" s="9">
        <v>6.295695381677947</v>
      </c>
      <c r="G25" s="9">
        <v>0.5907734863775452</v>
      </c>
      <c r="H25" s="7">
        <v>0.4875493819231929</v>
      </c>
      <c r="I25" s="6">
        <v>0.3664315639933536</v>
      </c>
      <c r="J25" s="6">
        <v>0.37076333333333333</v>
      </c>
      <c r="K25" s="7">
        <v>12.358823472992775</v>
      </c>
      <c r="L25" s="8">
        <v>-0.025590944751631962</v>
      </c>
      <c r="M25" s="8">
        <v>-23.031850276468766</v>
      </c>
      <c r="N25" s="7">
        <v>-0.0678754889161387</v>
      </c>
      <c r="O25" s="9">
        <v>0.3518467326512607</v>
      </c>
      <c r="Q25" s="13" t="s">
        <v>34</v>
      </c>
      <c r="R25" s="18">
        <v>19.856678709350394</v>
      </c>
      <c r="S25" s="13" t="s">
        <v>34</v>
      </c>
      <c r="T25" s="5">
        <v>3.43648511556698</v>
      </c>
    </row>
    <row r="26" spans="1:20" ht="12.75">
      <c r="A26">
        <v>4</v>
      </c>
      <c r="B26" t="s">
        <v>35</v>
      </c>
      <c r="C26">
        <v>10</v>
      </c>
      <c r="D26" t="s">
        <v>21</v>
      </c>
      <c r="E26" s="9">
        <v>52.476915</v>
      </c>
      <c r="F26" s="9">
        <v>4.719063532458683</v>
      </c>
      <c r="G26" s="9">
        <v>0.24764189587243401</v>
      </c>
      <c r="H26" s="7">
        <v>1.3403847124816342</v>
      </c>
      <c r="I26" s="6">
        <v>0.36674277195573435</v>
      </c>
      <c r="J26" s="6">
        <v>0.36801</v>
      </c>
      <c r="K26" s="7">
        <v>4.813155658010881</v>
      </c>
      <c r="L26" s="8">
        <v>-0.003138187553846637</v>
      </c>
      <c r="M26" s="8">
        <v>-2.8243687984619736</v>
      </c>
      <c r="N26" s="7">
        <v>-0.008323491633277754</v>
      </c>
      <c r="O26" s="9">
        <v>0.08095234161859521</v>
      </c>
      <c r="Q26" s="14" t="s">
        <v>39</v>
      </c>
      <c r="R26" s="19">
        <v>11.86089926873673</v>
      </c>
      <c r="S26" s="14" t="s">
        <v>39</v>
      </c>
      <c r="T26" s="16">
        <v>3.1863102277742734</v>
      </c>
    </row>
    <row r="27" spans="1:15" ht="12.75">
      <c r="A27">
        <v>5</v>
      </c>
      <c r="B27" t="s">
        <v>35</v>
      </c>
      <c r="C27">
        <v>10</v>
      </c>
      <c r="D27" t="s">
        <v>21</v>
      </c>
      <c r="E27" s="9">
        <v>29.915746999999993</v>
      </c>
      <c r="F27" s="9">
        <v>7.8287915832138575</v>
      </c>
      <c r="G27" s="9">
        <v>0.23420414831915515</v>
      </c>
      <c r="H27" s="7">
        <v>16.375214654141146</v>
      </c>
      <c r="I27" s="6">
        <v>0.3722288093827907</v>
      </c>
      <c r="J27" s="6">
        <v>0.37078666666666665</v>
      </c>
      <c r="K27" s="7">
        <v>12.42277159259264</v>
      </c>
      <c r="L27" s="8">
        <v>0.0033775580658450123</v>
      </c>
      <c r="M27" s="8">
        <v>3.039802259260511</v>
      </c>
      <c r="N27" s="7">
        <v>0.008958379899095295</v>
      </c>
      <c r="O27" s="9">
        <v>0.27801462553810646</v>
      </c>
    </row>
    <row r="28" spans="1:15" ht="12.75">
      <c r="A28">
        <v>6</v>
      </c>
      <c r="B28" t="s">
        <v>35</v>
      </c>
      <c r="C28">
        <v>10</v>
      </c>
      <c r="D28" t="s">
        <v>21</v>
      </c>
      <c r="E28" s="9">
        <v>48.020591</v>
      </c>
      <c r="F28" s="9">
        <v>9.360622259806375</v>
      </c>
      <c r="G28" s="9">
        <v>0.4495026130436577</v>
      </c>
      <c r="H28" s="7">
        <v>1.2508101178107216</v>
      </c>
      <c r="I28" s="6">
        <v>0.3667100854004726</v>
      </c>
      <c r="J28" s="6">
        <v>0.37076333333333333</v>
      </c>
      <c r="K28" s="7">
        <v>12.358823472992775</v>
      </c>
      <c r="L28" s="8">
        <v>-0.018219455371346952</v>
      </c>
      <c r="M28" s="8">
        <v>-16.397509834212258</v>
      </c>
      <c r="N28" s="7">
        <v>-0.048323907269468086</v>
      </c>
      <c r="O28" s="9" t="s">
        <v>40</v>
      </c>
    </row>
    <row r="29" spans="1:15" ht="12.75">
      <c r="A29">
        <v>4</v>
      </c>
      <c r="B29" t="s">
        <v>35</v>
      </c>
      <c r="C29">
        <v>11</v>
      </c>
      <c r="D29" t="s">
        <v>22</v>
      </c>
      <c r="E29" s="9">
        <v>307.65778470000004</v>
      </c>
      <c r="F29" s="9">
        <v>17.652736341363152</v>
      </c>
      <c r="G29" s="9">
        <v>5.431001756676971</v>
      </c>
      <c r="H29" s="7">
        <v>9.57950566620341</v>
      </c>
      <c r="I29" s="6">
        <v>0.369749207749427</v>
      </c>
      <c r="J29" s="6">
        <v>0.37028666666666665</v>
      </c>
      <c r="K29" s="7">
        <v>11.052461300144811</v>
      </c>
      <c r="L29" s="8">
        <v>-0.029189403236703167</v>
      </c>
      <c r="M29" s="8">
        <v>-26.27046291303285</v>
      </c>
      <c r="N29" s="7">
        <v>-0.07741976840207132</v>
      </c>
      <c r="O29" s="9">
        <v>0.4464275013941031</v>
      </c>
    </row>
    <row r="30" spans="1:15" ht="12.75">
      <c r="A30">
        <v>5</v>
      </c>
      <c r="B30" t="s">
        <v>35</v>
      </c>
      <c r="C30">
        <v>11</v>
      </c>
      <c r="D30" t="s">
        <v>22</v>
      </c>
      <c r="E30" s="9">
        <v>297.4978592999999</v>
      </c>
      <c r="F30" s="9">
        <v>16.81602919344535</v>
      </c>
      <c r="G30" s="9">
        <v>5.002732686976295</v>
      </c>
      <c r="H30" s="7">
        <v>16.728842239592115</v>
      </c>
      <c r="I30" s="6">
        <v>0.37235783677069756</v>
      </c>
      <c r="J30" s="6">
        <v>0.3714733333333333</v>
      </c>
      <c r="K30" s="7">
        <v>14.304686809281764</v>
      </c>
      <c r="L30" s="8">
        <v>0.04424934257844958</v>
      </c>
      <c r="M30" s="8">
        <v>39.82440832060462</v>
      </c>
      <c r="N30" s="7">
        <v>0.11736361400016095</v>
      </c>
      <c r="O30" s="9">
        <v>1.0075929044927812</v>
      </c>
    </row>
    <row r="31" spans="1:15" ht="12.75">
      <c r="A31">
        <v>6</v>
      </c>
      <c r="B31" t="s">
        <v>35</v>
      </c>
      <c r="C31">
        <v>11</v>
      </c>
      <c r="D31" t="s">
        <v>22</v>
      </c>
      <c r="E31" s="9">
        <v>299.66723399999995</v>
      </c>
      <c r="F31" s="9">
        <v>16.717863319043747</v>
      </c>
      <c r="G31" s="9">
        <v>5.009795859207898</v>
      </c>
      <c r="H31" s="7">
        <v>4.5847609862906</v>
      </c>
      <c r="I31" s="6">
        <v>0.36792665885870673</v>
      </c>
      <c r="J31" s="6">
        <v>0.37211</v>
      </c>
      <c r="K31" s="7">
        <v>16.049592541417468</v>
      </c>
      <c r="L31" s="8">
        <v>-0.20957685127305029</v>
      </c>
      <c r="M31" s="8">
        <v>-188.61916614574525</v>
      </c>
      <c r="N31" s="7">
        <v>-0.555865810493613</v>
      </c>
      <c r="O31" s="9">
        <v>1.189579553114289</v>
      </c>
    </row>
    <row r="32" spans="1:20" ht="12.75">
      <c r="A32">
        <v>4</v>
      </c>
      <c r="B32" t="s">
        <v>35</v>
      </c>
      <c r="C32">
        <v>12</v>
      </c>
      <c r="D32" t="s">
        <v>23</v>
      </c>
      <c r="E32" s="9">
        <v>17608.795195274306</v>
      </c>
      <c r="F32" s="9"/>
      <c r="G32" s="9">
        <v>44.175740466737516</v>
      </c>
      <c r="H32" s="7"/>
      <c r="I32" s="6"/>
      <c r="J32" s="6"/>
      <c r="K32" s="7"/>
      <c r="L32" s="8"/>
      <c r="M32" s="8"/>
      <c r="N32" s="7">
        <v>5.8532777645162275</v>
      </c>
      <c r="O32" s="9">
        <f>SUM(O2,O5,O8,O11,O14,O17,O20,O23,O26,O29)</f>
        <v>18.610851741864987</v>
      </c>
      <c r="Q32" t="s">
        <v>49</v>
      </c>
      <c r="T32" t="s">
        <v>54</v>
      </c>
    </row>
    <row r="33" spans="1:24" ht="12.75">
      <c r="A33">
        <v>5</v>
      </c>
      <c r="B33" t="s">
        <v>35</v>
      </c>
      <c r="C33">
        <v>12</v>
      </c>
      <c r="D33" t="s">
        <v>23</v>
      </c>
      <c r="E33" s="9">
        <v>12686.172812338333</v>
      </c>
      <c r="F33" s="9"/>
      <c r="G33" s="9">
        <v>36.969860807091436</v>
      </c>
      <c r="H33" s="7"/>
      <c r="I33" s="6"/>
      <c r="J33" s="6"/>
      <c r="K33" s="7"/>
      <c r="L33" s="8"/>
      <c r="M33" s="8"/>
      <c r="N33" s="7">
        <v>5.369428798317138</v>
      </c>
      <c r="O33" s="9">
        <f>SUM(O3,O6,O9,O12,O15,O18,O21,O24,O27,O30)</f>
        <v>13.506475690298755</v>
      </c>
      <c r="Q33" t="s">
        <v>51</v>
      </c>
      <c r="R33" t="s">
        <v>52</v>
      </c>
      <c r="S33" t="s">
        <v>53</v>
      </c>
      <c r="T33" t="s">
        <v>55</v>
      </c>
      <c r="U33" t="s">
        <v>56</v>
      </c>
      <c r="V33" t="s">
        <v>57</v>
      </c>
      <c r="W33" t="s">
        <v>58</v>
      </c>
      <c r="X33" t="s">
        <v>59</v>
      </c>
    </row>
    <row r="34" spans="1:22" ht="12.75">
      <c r="A34">
        <v>6</v>
      </c>
      <c r="B34" t="s">
        <v>35</v>
      </c>
      <c r="C34">
        <v>12</v>
      </c>
      <c r="D34" t="s">
        <v>23</v>
      </c>
      <c r="E34" s="9">
        <v>12812.736687080998</v>
      </c>
      <c r="F34" s="9"/>
      <c r="G34" s="9">
        <v>33.6223552480629</v>
      </c>
      <c r="H34" s="7"/>
      <c r="I34" s="6"/>
      <c r="J34" s="6"/>
      <c r="K34" s="7"/>
      <c r="L34" s="8"/>
      <c r="M34" s="8"/>
      <c r="N34" s="7">
        <v>5.206592956306901</v>
      </c>
      <c r="O34" s="9">
        <f>SUM(O4,O7,O10,O13,O16,O19,O22,O25,O28,O31)</f>
        <v>8.418277033313078</v>
      </c>
      <c r="Q34" t="s">
        <v>50</v>
      </c>
      <c r="R34">
        <v>1</v>
      </c>
      <c r="S34">
        <v>1</v>
      </c>
      <c r="T34">
        <v>47.1188012899999</v>
      </c>
      <c r="U34" s="20">
        <v>-2.010037983795902</v>
      </c>
      <c r="V34" s="22">
        <f aca="true" t="shared" si="0" ref="V34:V39">100/(1+(1/((T34/1000+1)*0.003676)))</f>
        <v>0.38344491185831553</v>
      </c>
    </row>
    <row r="35" spans="1:23" ht="12.75">
      <c r="A35">
        <v>4</v>
      </c>
      <c r="B35" t="s">
        <v>35</v>
      </c>
      <c r="C35">
        <v>13</v>
      </c>
      <c r="D35" t="s">
        <v>24</v>
      </c>
      <c r="E35" s="9">
        <v>650.2057613168724</v>
      </c>
      <c r="F35" s="9">
        <v>11.051676402369557</v>
      </c>
      <c r="G35" s="9">
        <v>7.182543190272043</v>
      </c>
      <c r="H35" s="7">
        <v>11.49020524018316</v>
      </c>
      <c r="I35" s="6">
        <v>0.3702863777111094</v>
      </c>
      <c r="J35" s="6">
        <v>0.362756666666667</v>
      </c>
      <c r="K35" s="7">
        <v>-9.582748529942897</v>
      </c>
      <c r="L35" s="8">
        <v>0.5408247478697589</v>
      </c>
      <c r="M35" s="8">
        <v>486.74227308278296</v>
      </c>
      <c r="N35" s="7">
        <v>1.434442711508975</v>
      </c>
      <c r="O35" s="9">
        <v>5.080803703585654</v>
      </c>
      <c r="Q35" t="s">
        <v>50</v>
      </c>
      <c r="R35">
        <v>2</v>
      </c>
      <c r="S35">
        <v>1</v>
      </c>
      <c r="T35">
        <v>19.12655991176529</v>
      </c>
      <c r="U35" s="21">
        <v>-8.606085759362275</v>
      </c>
      <c r="V35" s="22">
        <f t="shared" si="0"/>
        <v>0.3732326783939791</v>
      </c>
      <c r="W35" s="6">
        <f>AVERAGE(V34:V36)</f>
        <v>0.3778039553169526</v>
      </c>
    </row>
    <row r="36" spans="1:22" ht="12.75">
      <c r="A36">
        <v>5</v>
      </c>
      <c r="B36" t="s">
        <v>35</v>
      </c>
      <c r="C36">
        <v>13</v>
      </c>
      <c r="D36" t="s">
        <v>24</v>
      </c>
      <c r="E36" s="9">
        <v>752.1719250114311</v>
      </c>
      <c r="F36" s="9">
        <v>16.645941132696873</v>
      </c>
      <c r="G36" s="9">
        <v>12.518139207238368</v>
      </c>
      <c r="H36" s="7">
        <v>9.749964839682065</v>
      </c>
      <c r="I36" s="6">
        <v>0.37232758155515505</v>
      </c>
      <c r="J36" s="6">
        <v>0.36529</v>
      </c>
      <c r="K36" s="7">
        <v>-2.6407507509754735</v>
      </c>
      <c r="L36" s="8">
        <v>0.8809742558972397</v>
      </c>
      <c r="M36" s="8">
        <v>792.8768303075157</v>
      </c>
      <c r="N36" s="7">
        <v>2.3366295743240717</v>
      </c>
      <c r="O36" s="9">
        <v>1.400364989405481</v>
      </c>
      <c r="Q36" t="s">
        <v>50</v>
      </c>
      <c r="R36">
        <v>3</v>
      </c>
      <c r="S36">
        <v>1</v>
      </c>
      <c r="T36">
        <v>28.723966279937777</v>
      </c>
      <c r="U36" s="21">
        <v>-7.840605199644293</v>
      </c>
      <c r="V36" s="22">
        <f t="shared" si="0"/>
        <v>0.37673427569856316</v>
      </c>
    </row>
    <row r="37" spans="1:25" ht="12.75">
      <c r="A37">
        <v>6</v>
      </c>
      <c r="B37" t="s">
        <v>35</v>
      </c>
      <c r="C37">
        <v>13</v>
      </c>
      <c r="D37" t="s">
        <v>24</v>
      </c>
      <c r="E37" s="9">
        <v>745.7704618198444</v>
      </c>
      <c r="F37" s="9">
        <v>15.844339248908225</v>
      </c>
      <c r="G37" s="9">
        <v>11.682007552954246</v>
      </c>
      <c r="H37" s="7">
        <v>15.12627044785267</v>
      </c>
      <c r="I37" s="6">
        <v>0.3720351088500309</v>
      </c>
      <c r="J37" s="6">
        <v>0.36590000000000006</v>
      </c>
      <c r="K37" s="7">
        <v>-0.9691380237982772</v>
      </c>
      <c r="L37" s="8">
        <v>0.7167038792425653</v>
      </c>
      <c r="M37" s="8">
        <v>645.0334913183087</v>
      </c>
      <c r="N37" s="7">
        <v>1.9009312350056988</v>
      </c>
      <c r="O37" s="9">
        <v>1.154961257972176</v>
      </c>
      <c r="Q37" t="s">
        <v>50</v>
      </c>
      <c r="R37">
        <v>4</v>
      </c>
      <c r="S37">
        <v>2</v>
      </c>
      <c r="T37">
        <v>26.624669180038616</v>
      </c>
      <c r="U37" s="21">
        <v>4.234211608349992</v>
      </c>
      <c r="V37" s="22">
        <f t="shared" si="0"/>
        <v>0.37596837177272396</v>
      </c>
      <c r="W37" s="6">
        <f>V37-W35</f>
        <v>-0.0018355835442286361</v>
      </c>
      <c r="X37">
        <f>W37*900</f>
        <v>-1.6520251898057725</v>
      </c>
      <c r="Y37" s="23">
        <f>+(X37/(24000+9932.5))*100</f>
        <v>-0.004868563146852641</v>
      </c>
    </row>
    <row r="38" spans="1:25" ht="12.75">
      <c r="A38">
        <v>4</v>
      </c>
      <c r="B38" t="s">
        <v>35</v>
      </c>
      <c r="C38">
        <v>14</v>
      </c>
      <c r="D38" t="s">
        <v>30</v>
      </c>
      <c r="E38" s="9">
        <v>10274.764870361707</v>
      </c>
      <c r="F38" s="9">
        <v>2.0930338130438315</v>
      </c>
      <c r="G38" s="9">
        <v>233.85938165118765</v>
      </c>
      <c r="H38" s="7">
        <v>8.691359217830373</v>
      </c>
      <c r="I38" s="6">
        <v>0.36942513267780813</v>
      </c>
      <c r="J38" s="6">
        <v>0.3679384158079763</v>
      </c>
      <c r="K38" s="7">
        <v>4.6169806391278545</v>
      </c>
      <c r="L38" s="8">
        <v>3.476826878692579</v>
      </c>
      <c r="M38" s="8">
        <v>3129.1441908233214</v>
      </c>
      <c r="N38" s="7">
        <v>9.221673000289755</v>
      </c>
      <c r="O38" s="9">
        <v>0</v>
      </c>
      <c r="Q38" t="s">
        <v>50</v>
      </c>
      <c r="R38">
        <v>5</v>
      </c>
      <c r="S38">
        <v>2</v>
      </c>
      <c r="T38">
        <v>35.292910994767</v>
      </c>
      <c r="U38" s="21">
        <v>-2.1657574473940677</v>
      </c>
      <c r="V38" s="22">
        <f t="shared" si="0"/>
        <v>0.3791308020587062</v>
      </c>
      <c r="W38" s="6">
        <f>V38-W35</f>
        <v>0.0013268467417535956</v>
      </c>
      <c r="X38">
        <f>W38*900</f>
        <v>1.194162067578236</v>
      </c>
      <c r="Y38" s="23">
        <f>+(X38/(24000+9932.5))*100</f>
        <v>0.0035192280780320813</v>
      </c>
    </row>
    <row r="39" spans="1:25" ht="12.75">
      <c r="A39">
        <v>5</v>
      </c>
      <c r="B39" t="s">
        <v>35</v>
      </c>
      <c r="C39">
        <v>14</v>
      </c>
      <c r="D39" t="s">
        <v>30</v>
      </c>
      <c r="E39" s="9">
        <v>10781.267261690065</v>
      </c>
      <c r="F39" s="9">
        <v>1.8772981295784872</v>
      </c>
      <c r="G39" s="9">
        <v>214.68880056829013</v>
      </c>
      <c r="H39" s="7">
        <v>10.873583664579423</v>
      </c>
      <c r="I39" s="6">
        <v>0.3702213957022585</v>
      </c>
      <c r="J39" s="6">
        <v>0.3679039624728552</v>
      </c>
      <c r="K39" s="7">
        <v>4.522562077103887</v>
      </c>
      <c r="L39" s="8">
        <v>4.975269604176956</v>
      </c>
      <c r="M39" s="8">
        <v>4477.74264375926</v>
      </c>
      <c r="N39" s="7">
        <v>13.196029304528874</v>
      </c>
      <c r="O39" s="9">
        <v>0.001547494818412342</v>
      </c>
      <c r="Q39" t="s">
        <v>50</v>
      </c>
      <c r="R39">
        <v>6</v>
      </c>
      <c r="S39">
        <v>2</v>
      </c>
      <c r="T39">
        <v>49.34516845737958</v>
      </c>
      <c r="U39" s="21">
        <v>7.011601090841687</v>
      </c>
      <c r="V39" s="22">
        <f t="shared" si="0"/>
        <v>0.3842570535182604</v>
      </c>
      <c r="W39" s="6">
        <f>V39-W35</f>
        <v>0.006453098201307794</v>
      </c>
      <c r="X39">
        <f>W39*900</f>
        <v>5.807788381177015</v>
      </c>
      <c r="Y39" s="23">
        <f>+(X39/(24000+9932.5))*100</f>
        <v>0.017115710251755734</v>
      </c>
    </row>
    <row r="40" spans="1:15" ht="12.75">
      <c r="A40">
        <v>6</v>
      </c>
      <c r="B40" t="s">
        <v>35</v>
      </c>
      <c r="C40">
        <v>14</v>
      </c>
      <c r="D40" t="s">
        <v>30</v>
      </c>
      <c r="E40" s="9">
        <v>12594.679555070625</v>
      </c>
      <c r="F40" s="9">
        <v>2.4682002741830944</v>
      </c>
      <c r="G40" s="9">
        <v>263.86810955724707</v>
      </c>
      <c r="H40" s="7">
        <v>7.977568826120482</v>
      </c>
      <c r="I40" s="6">
        <v>0.3691646780435549</v>
      </c>
      <c r="J40" s="6">
        <v>0.36807219123228446</v>
      </c>
      <c r="K40" s="7">
        <v>4.983589691059498</v>
      </c>
      <c r="L40" s="8">
        <v>2.8827242960615687</v>
      </c>
      <c r="M40" s="8">
        <v>2594.4518664554116</v>
      </c>
      <c r="N40" s="7">
        <v>7.645920184057796</v>
      </c>
      <c r="O40" s="9">
        <v>0</v>
      </c>
    </row>
    <row r="41" spans="1:15" ht="12.75">
      <c r="A41">
        <v>4</v>
      </c>
      <c r="B41" t="s">
        <v>35</v>
      </c>
      <c r="D41" t="s">
        <v>31</v>
      </c>
      <c r="E41" s="9">
        <v>3690.9438234922127</v>
      </c>
      <c r="F41" s="9">
        <v>0.4833333333333334</v>
      </c>
      <c r="G41" s="9">
        <v>134.7283457798577</v>
      </c>
      <c r="H41" s="7">
        <v>8.213299204</v>
      </c>
      <c r="I41" s="6">
        <v>0.36925069478394024</v>
      </c>
      <c r="J41" s="6">
        <v>0.3688046397787084</v>
      </c>
      <c r="K41" s="7">
        <v>6.9908687050956875</v>
      </c>
      <c r="L41" s="8">
        <v>0.600962529817083</v>
      </c>
      <c r="M41" s="8">
        <v>540.8662768353747</v>
      </c>
      <c r="N41" s="7">
        <v>1.593947622000662</v>
      </c>
      <c r="O41" t="s">
        <v>40</v>
      </c>
    </row>
    <row r="42" spans="1:15" ht="12.75">
      <c r="A42">
        <v>5</v>
      </c>
      <c r="B42" t="s">
        <v>35</v>
      </c>
      <c r="D42" t="s">
        <v>31</v>
      </c>
      <c r="E42" s="9">
        <v>3582.009257172279</v>
      </c>
      <c r="F42" s="9">
        <v>0.42666666666666664</v>
      </c>
      <c r="G42" s="9">
        <v>134.34767887249643</v>
      </c>
      <c r="H42" s="7">
        <v>7.915073840666667</v>
      </c>
      <c r="I42" s="6">
        <v>0.36914187512846414</v>
      </c>
      <c r="J42" s="6">
        <v>0.3688046397787084</v>
      </c>
      <c r="K42" s="7">
        <v>6.9908687050956875</v>
      </c>
      <c r="L42" s="8">
        <v>0.45306786473434907</v>
      </c>
      <c r="M42" s="8">
        <v>407.7610782609142</v>
      </c>
      <c r="N42" s="7">
        <v>1.2016829831604336</v>
      </c>
      <c r="O42" t="s">
        <v>40</v>
      </c>
    </row>
    <row r="43" spans="1:15" ht="12.75">
      <c r="A43">
        <v>6</v>
      </c>
      <c r="B43" t="s">
        <v>35</v>
      </c>
      <c r="D43" t="s">
        <v>31</v>
      </c>
      <c r="E43" s="9">
        <v>4328.996903601038</v>
      </c>
      <c r="F43" s="9">
        <v>0.4911111111111111</v>
      </c>
      <c r="G43" s="9">
        <v>134.824646245836</v>
      </c>
      <c r="H43" s="7">
        <v>7.80932948688889</v>
      </c>
      <c r="I43" s="6">
        <v>0.3691032899422718</v>
      </c>
      <c r="J43" s="6">
        <v>0.3688046397787084</v>
      </c>
      <c r="K43" s="7">
        <v>6.9908687050956875</v>
      </c>
      <c r="L43" s="8">
        <v>0.40265402653695986</v>
      </c>
      <c r="M43" s="8">
        <v>362.3886238832639</v>
      </c>
      <c r="N43" s="7">
        <v>1.0679691265991715</v>
      </c>
      <c r="O43" t="s">
        <v>40</v>
      </c>
    </row>
    <row r="44" spans="1:15" ht="12.75">
      <c r="A44">
        <v>4</v>
      </c>
      <c r="B44" t="s">
        <v>35</v>
      </c>
      <c r="D44" t="s">
        <v>32</v>
      </c>
      <c r="E44" s="9">
        <v>5989.920450509332</v>
      </c>
      <c r="F44" s="9">
        <v>0.55</v>
      </c>
      <c r="G44" s="9">
        <v>152.30109211049137</v>
      </c>
      <c r="H44" s="7">
        <v>6.610742456</v>
      </c>
      <c r="I44" s="6">
        <v>0.36866593396978115</v>
      </c>
      <c r="J44" s="6">
        <v>0.3686150130358121</v>
      </c>
      <c r="K44" s="7">
        <v>6.4711928081582215</v>
      </c>
      <c r="L44" s="8">
        <v>0.07755313854768435</v>
      </c>
      <c r="M44" s="8">
        <v>69.79782469291591</v>
      </c>
      <c r="N44" s="7">
        <v>0.20569608691642496</v>
      </c>
      <c r="O44" t="s">
        <v>40</v>
      </c>
    </row>
    <row r="45" spans="1:15" ht="12.75">
      <c r="A45">
        <v>5</v>
      </c>
      <c r="B45" t="s">
        <v>35</v>
      </c>
      <c r="D45" t="s">
        <v>32</v>
      </c>
      <c r="E45" s="9">
        <v>5083.328426440812</v>
      </c>
      <c r="F45" s="9">
        <v>0.3733333333333333</v>
      </c>
      <c r="G45" s="9">
        <v>110.71013999497079</v>
      </c>
      <c r="H45" s="7">
        <v>7.363301288</v>
      </c>
      <c r="I45" s="6">
        <v>0.3689405378400083</v>
      </c>
      <c r="J45" s="6">
        <v>0.3686150130358121</v>
      </c>
      <c r="K45" s="7">
        <v>6.4711928081582215</v>
      </c>
      <c r="L45" s="8">
        <v>0.36038896644394053</v>
      </c>
      <c r="M45" s="8">
        <v>324.3500697995465</v>
      </c>
      <c r="N45" s="7">
        <v>0.9558684735859323</v>
      </c>
      <c r="O45" t="s">
        <v>40</v>
      </c>
    </row>
    <row r="46" spans="1:15" ht="12.75">
      <c r="A46">
        <v>6</v>
      </c>
      <c r="B46" t="s">
        <v>35</v>
      </c>
      <c r="D46" t="s">
        <v>32</v>
      </c>
      <c r="E46" s="9">
        <v>5215.255555110064</v>
      </c>
      <c r="F46" s="9">
        <v>0.3366666666666667</v>
      </c>
      <c r="G46" s="9">
        <v>113.5113164608321</v>
      </c>
      <c r="H46" s="7">
        <v>6.72204584</v>
      </c>
      <c r="I46" s="6">
        <v>0.36870654795303187</v>
      </c>
      <c r="J46" s="6">
        <v>0.3686150130358121</v>
      </c>
      <c r="K46" s="7">
        <v>6.4711928081582215</v>
      </c>
      <c r="L46" s="8">
        <v>0.1039024895574698</v>
      </c>
      <c r="M46" s="8">
        <v>93.51224060172281</v>
      </c>
      <c r="N46" s="7">
        <v>0.27558311530751584</v>
      </c>
      <c r="O46" t="s">
        <v>40</v>
      </c>
    </row>
    <row r="47" spans="1:15" ht="12.75">
      <c r="A47">
        <v>4</v>
      </c>
      <c r="B47" t="s">
        <v>35</v>
      </c>
      <c r="D47" t="s">
        <v>33</v>
      </c>
      <c r="E47" s="9">
        <v>3584.0430431944765</v>
      </c>
      <c r="F47" s="9">
        <v>0.3017222</v>
      </c>
      <c r="G47" s="9">
        <v>118.61230451756022</v>
      </c>
      <c r="H47" s="7">
        <v>6.193102567999999</v>
      </c>
      <c r="I47" s="6">
        <v>0.36851353921172564</v>
      </c>
      <c r="J47" s="6">
        <v>0.3684532311856765</v>
      </c>
      <c r="K47" s="7">
        <v>6.02782796279433</v>
      </c>
      <c r="L47" s="8">
        <v>0.07153273950590729</v>
      </c>
      <c r="M47" s="8">
        <v>64.37946555531656</v>
      </c>
      <c r="N47" s="7">
        <v>0.18972803523264292</v>
      </c>
      <c r="O47" t="s">
        <v>40</v>
      </c>
    </row>
    <row r="48" spans="1:15" ht="12.75">
      <c r="A48">
        <v>5</v>
      </c>
      <c r="B48" t="s">
        <v>35</v>
      </c>
      <c r="D48" t="s">
        <v>33</v>
      </c>
      <c r="E48" s="9">
        <v>2496.8733211790245</v>
      </c>
      <c r="F48" s="9">
        <v>0.185</v>
      </c>
      <c r="G48" s="9">
        <v>63.76009846593721</v>
      </c>
      <c r="H48" s="7">
        <v>5.9767166839999994</v>
      </c>
      <c r="I48" s="6">
        <v>0.3684345808747474</v>
      </c>
      <c r="J48" s="6">
        <v>0.3684532311856765</v>
      </c>
      <c r="K48" s="7">
        <v>6.02782796279433</v>
      </c>
      <c r="L48" s="8">
        <v>-0.011891456612613375</v>
      </c>
      <c r="M48" s="8">
        <v>-10.702310951352038</v>
      </c>
      <c r="N48" s="7">
        <v>-0.03154000133014673</v>
      </c>
      <c r="O48" t="s">
        <v>40</v>
      </c>
    </row>
    <row r="49" spans="1:15" ht="12.75">
      <c r="A49">
        <v>6</v>
      </c>
      <c r="B49" t="s">
        <v>35</v>
      </c>
      <c r="D49" t="s">
        <v>33</v>
      </c>
      <c r="E49" s="9">
        <v>3995.4357536230277</v>
      </c>
      <c r="F49" s="9">
        <v>0.325</v>
      </c>
      <c r="G49" s="9">
        <v>89.48721574280314</v>
      </c>
      <c r="H49" s="7">
        <v>6.097267327999999</v>
      </c>
      <c r="I49" s="6">
        <v>0.3684785693343311</v>
      </c>
      <c r="J49" s="6">
        <v>0.3684532311856765</v>
      </c>
      <c r="K49" s="7">
        <v>6.02782796279433</v>
      </c>
      <c r="L49" s="8">
        <v>0.022674403751751268</v>
      </c>
      <c r="M49" s="8">
        <v>20.40696337657614</v>
      </c>
      <c r="N49" s="7">
        <v>0.0601398758611247</v>
      </c>
      <c r="O49" t="s">
        <v>40</v>
      </c>
    </row>
    <row r="50" spans="1:15" ht="12.75">
      <c r="A50">
        <v>4</v>
      </c>
      <c r="B50" t="s">
        <v>35</v>
      </c>
      <c r="D50" t="s">
        <v>39</v>
      </c>
      <c r="E50" s="7">
        <f>SUM(E38,E41,E44,E47)</f>
        <v>23539.672187557728</v>
      </c>
      <c r="F50" s="9"/>
      <c r="G50" s="7">
        <f>SUM(G38,G41,G44,G47)</f>
        <v>639.5011240590969</v>
      </c>
      <c r="H50" s="7"/>
      <c r="I50" s="6"/>
      <c r="J50" s="6"/>
      <c r="K50" s="7"/>
      <c r="L50" s="8"/>
      <c r="M50" s="8"/>
      <c r="N50" s="7">
        <f>SUM(N38,N41,N44,N47)</f>
        <v>11.211044744439485</v>
      </c>
      <c r="O50" t="s">
        <v>40</v>
      </c>
    </row>
    <row r="51" spans="1:15" ht="12.75">
      <c r="A51">
        <v>5</v>
      </c>
      <c r="B51" t="s">
        <v>35</v>
      </c>
      <c r="D51" t="s">
        <v>39</v>
      </c>
      <c r="E51" s="7">
        <f>SUM(E39,E42,E45,E48)</f>
        <v>21943.478266482183</v>
      </c>
      <c r="F51" s="9"/>
      <c r="G51" s="7">
        <f>SUM(G39,G42,G45,G48)</f>
        <v>523.5067179016946</v>
      </c>
      <c r="H51" s="7"/>
      <c r="I51" s="6"/>
      <c r="J51" s="6"/>
      <c r="K51" s="7"/>
      <c r="L51" s="8"/>
      <c r="M51" s="8"/>
      <c r="N51" s="7">
        <f>SUM(N39,N42,N45,N48)</f>
        <v>15.322040759945093</v>
      </c>
      <c r="O51" t="s">
        <v>40</v>
      </c>
    </row>
    <row r="52" spans="1:15" ht="12.75">
      <c r="A52">
        <v>6</v>
      </c>
      <c r="B52" t="s">
        <v>35</v>
      </c>
      <c r="D52" t="s">
        <v>39</v>
      </c>
      <c r="E52" s="7">
        <f>SUM(E40,E43,E46,E49)</f>
        <v>26134.367767404754</v>
      </c>
      <c r="F52" s="9"/>
      <c r="G52" s="7">
        <f>SUM(G40,G43,G46,G49)</f>
        <v>601.6912880067183</v>
      </c>
      <c r="H52" s="7"/>
      <c r="I52" s="6"/>
      <c r="J52" s="6"/>
      <c r="K52" s="7"/>
      <c r="L52" s="8"/>
      <c r="M52" s="8"/>
      <c r="N52" s="7">
        <f>SUM(N40,N43,N46,N49)</f>
        <v>9.049612301825608</v>
      </c>
      <c r="O52" t="s">
        <v>40</v>
      </c>
    </row>
    <row r="53" spans="1:15" ht="12.75">
      <c r="A53">
        <v>4</v>
      </c>
      <c r="B53" t="s">
        <v>35</v>
      </c>
      <c r="C53">
        <v>15</v>
      </c>
      <c r="D53" t="s">
        <v>25</v>
      </c>
      <c r="E53" s="9"/>
      <c r="F53" s="9">
        <v>45.59535945328014</v>
      </c>
      <c r="G53" s="9">
        <v>5.09447219698807</v>
      </c>
      <c r="H53" s="7">
        <v>10.561758971018218</v>
      </c>
      <c r="I53" s="6">
        <v>0.37010760899007644</v>
      </c>
      <c r="J53" s="6">
        <v>0.3136911345744557</v>
      </c>
      <c r="K53" s="7">
        <v>-143.9655811900825</v>
      </c>
      <c r="L53" s="8">
        <v>0.11137196766938187</v>
      </c>
      <c r="M53" s="8">
        <v>100.23477090244369</v>
      </c>
      <c r="N53" s="7">
        <v>0.2953945948646392</v>
      </c>
      <c r="O53" s="9">
        <v>0</v>
      </c>
    </row>
    <row r="54" spans="1:15" ht="12.75">
      <c r="A54">
        <v>5</v>
      </c>
      <c r="B54" t="s">
        <v>35</v>
      </c>
      <c r="C54">
        <v>15</v>
      </c>
      <c r="D54" t="s">
        <v>25</v>
      </c>
      <c r="E54" s="9"/>
      <c r="F54" s="9">
        <v>39.253178147460325</v>
      </c>
      <c r="G54" s="9">
        <v>4.489014079433324</v>
      </c>
      <c r="H54" s="7">
        <v>13.548327000627387</v>
      </c>
      <c r="I54" s="6">
        <v>0.3711973531371907</v>
      </c>
      <c r="J54" s="6">
        <v>0.3236843339386527</v>
      </c>
      <c r="K54" s="7">
        <v>-116.6064969460725</v>
      </c>
      <c r="L54" s="8">
        <v>0.1470546126130557</v>
      </c>
      <c r="M54" s="8">
        <v>132.34915135175012</v>
      </c>
      <c r="N54" s="7">
        <v>0.3900365471207548</v>
      </c>
      <c r="O54" s="9">
        <v>0</v>
      </c>
    </row>
    <row r="55" spans="1:15" ht="12.75">
      <c r="A55">
        <v>6</v>
      </c>
      <c r="B55" t="s">
        <v>35</v>
      </c>
      <c r="C55">
        <v>15</v>
      </c>
      <c r="D55" t="s">
        <v>25</v>
      </c>
      <c r="E55" s="9"/>
      <c r="F55" s="9">
        <v>45.16137857246365</v>
      </c>
      <c r="G55" s="9">
        <v>4.8280715765090125</v>
      </c>
      <c r="H55" s="7">
        <v>9.199557565152968</v>
      </c>
      <c r="I55" s="6">
        <v>0.36961056584424434</v>
      </c>
      <c r="J55" s="6">
        <v>0.36176969798126296</v>
      </c>
      <c r="K55" s="7">
        <v>-12.287206037131515</v>
      </c>
      <c r="L55" s="8">
        <v>0.08155049538792516</v>
      </c>
      <c r="M55" s="8">
        <v>73.39544584913264</v>
      </c>
      <c r="N55" s="7">
        <v>0.21629837426989657</v>
      </c>
      <c r="O55" s="9">
        <v>0.041868716983607626</v>
      </c>
    </row>
    <row r="56" spans="1:15" ht="12.75">
      <c r="A56">
        <v>4</v>
      </c>
      <c r="B56" t="s">
        <v>35</v>
      </c>
      <c r="C56">
        <v>16</v>
      </c>
      <c r="D56" t="s">
        <v>26</v>
      </c>
      <c r="E56" s="9"/>
      <c r="F56" s="9">
        <v>9.96766558428301</v>
      </c>
      <c r="G56" s="9">
        <v>1.113709723903745</v>
      </c>
      <c r="H56" s="7">
        <v>10.739025078427673</v>
      </c>
      <c r="I56" s="6">
        <v>0.37017229499209836</v>
      </c>
      <c r="J56" s="6">
        <v>0.3670141215204854</v>
      </c>
      <c r="K56" s="7">
        <v>2.0839963060963473</v>
      </c>
      <c r="L56" s="8">
        <v>0.03517288505110198</v>
      </c>
      <c r="M56" s="8">
        <v>31.65559654599178</v>
      </c>
      <c r="N56" s="7">
        <v>0.09328990362039868</v>
      </c>
      <c r="O56" s="9">
        <v>0.0010259793296604719</v>
      </c>
    </row>
    <row r="57" spans="1:15" ht="12.75">
      <c r="A57">
        <v>5</v>
      </c>
      <c r="B57" t="s">
        <v>35</v>
      </c>
      <c r="C57">
        <v>16</v>
      </c>
      <c r="D57" t="s">
        <v>26</v>
      </c>
      <c r="E57" s="9"/>
      <c r="F57" s="9">
        <v>9.32594123328576</v>
      </c>
      <c r="G57" s="9">
        <v>1.0665195399699416</v>
      </c>
      <c r="H57" s="7">
        <v>12.14899025424598</v>
      </c>
      <c r="I57" s="6">
        <v>0.3706867544385377</v>
      </c>
      <c r="J57" s="6">
        <v>0.36694196399587764</v>
      </c>
      <c r="K57" s="7">
        <v>1.8862540352047041</v>
      </c>
      <c r="L57" s="8">
        <v>0.03993892180189656</v>
      </c>
      <c r="M57" s="8">
        <v>35.9450296217069</v>
      </c>
      <c r="N57" s="7">
        <v>0.1059309795084562</v>
      </c>
      <c r="O57" s="9">
        <v>0.0007148605542638906</v>
      </c>
    </row>
    <row r="58" spans="1:15" ht="12.75">
      <c r="A58">
        <v>6</v>
      </c>
      <c r="B58" t="s">
        <v>35</v>
      </c>
      <c r="C58">
        <v>16</v>
      </c>
      <c r="D58" t="s">
        <v>26</v>
      </c>
      <c r="E58" s="9"/>
      <c r="F58" s="9">
        <v>11.672139266751696</v>
      </c>
      <c r="G58" s="9">
        <v>1.2478344464271827</v>
      </c>
      <c r="H58" s="7">
        <v>7.1263804161543485</v>
      </c>
      <c r="I58" s="6">
        <v>0.36885408304664524</v>
      </c>
      <c r="J58" s="6">
        <v>0.3673409260043921</v>
      </c>
      <c r="K58" s="7">
        <v>2.9795830090577624</v>
      </c>
      <c r="L58" s="8">
        <v>0.018881694801773305</v>
      </c>
      <c r="M58" s="8">
        <v>16.993525321595975</v>
      </c>
      <c r="N58" s="7">
        <v>0.05008038111425912</v>
      </c>
      <c r="O58" s="9">
        <v>0.002380828945302836</v>
      </c>
    </row>
    <row r="59" spans="1:15" ht="12.75">
      <c r="A59">
        <v>4</v>
      </c>
      <c r="B59" t="s">
        <v>35</v>
      </c>
      <c r="C59">
        <v>17</v>
      </c>
      <c r="D59" t="s">
        <v>27</v>
      </c>
      <c r="E59" s="9"/>
      <c r="F59" s="9">
        <v>4.142606678316348</v>
      </c>
      <c r="G59" s="9">
        <v>0.8550620507864181</v>
      </c>
      <c r="H59" s="7">
        <v>-12.63917143810018</v>
      </c>
      <c r="I59" s="6">
        <v>0.3616411995445176</v>
      </c>
      <c r="J59" s="6">
        <v>0.3549169922228257</v>
      </c>
      <c r="K59" s="7">
        <v>-31.063276359097223</v>
      </c>
      <c r="L59" s="8">
        <v>0.057496145023989524</v>
      </c>
      <c r="M59" s="8">
        <v>51.74653052159057</v>
      </c>
      <c r="N59" s="7">
        <v>0.15249843224516488</v>
      </c>
      <c r="O59" s="9">
        <v>0</v>
      </c>
    </row>
    <row r="60" spans="1:15" ht="12.75">
      <c r="A60">
        <v>5</v>
      </c>
      <c r="B60" t="s">
        <v>35</v>
      </c>
      <c r="C60">
        <v>17</v>
      </c>
      <c r="D60" t="s">
        <v>27</v>
      </c>
      <c r="E60" s="9"/>
      <c r="F60" s="9">
        <v>3.1573500630596336</v>
      </c>
      <c r="G60" s="9">
        <v>0.5961834850960269</v>
      </c>
      <c r="H60" s="7">
        <v>-10.687641122323667</v>
      </c>
      <c r="I60" s="6">
        <v>0.36235343036805095</v>
      </c>
      <c r="J60" s="6">
        <v>0.35577423351694226</v>
      </c>
      <c r="K60" s="7">
        <v>-28.714619502123952</v>
      </c>
      <c r="L60" s="8">
        <v>0.03922408507826786</v>
      </c>
      <c r="M60" s="8">
        <v>35.301676570441074</v>
      </c>
      <c r="N60" s="7">
        <v>0.10403500057597015</v>
      </c>
      <c r="O60" s="9">
        <v>0.0014553698098454329</v>
      </c>
    </row>
    <row r="61" spans="1:15" ht="12.75">
      <c r="A61">
        <v>6</v>
      </c>
      <c r="B61" t="s">
        <v>35</v>
      </c>
      <c r="C61">
        <v>17</v>
      </c>
      <c r="D61" t="s">
        <v>27</v>
      </c>
      <c r="E61" s="9"/>
      <c r="F61" s="9">
        <v>4.314231557834184</v>
      </c>
      <c r="G61" s="9">
        <v>1.032265560557813</v>
      </c>
      <c r="H61" s="7">
        <v>-8.809929925038658</v>
      </c>
      <c r="I61" s="6">
        <v>0.3638424073466986</v>
      </c>
      <c r="J61" s="6">
        <v>0.3467614913370607</v>
      </c>
      <c r="K61" s="7">
        <v>-53.40557468099749</v>
      </c>
      <c r="L61" s="8">
        <v>0.17632041339529794</v>
      </c>
      <c r="M61" s="8">
        <v>158.68837205576816</v>
      </c>
      <c r="N61" s="7">
        <v>0.4676589466021312</v>
      </c>
      <c r="O61" s="9">
        <v>0</v>
      </c>
    </row>
    <row r="62" spans="1:15" ht="12.75">
      <c r="A62">
        <v>4</v>
      </c>
      <c r="B62" t="s">
        <v>35</v>
      </c>
      <c r="C62">
        <v>18</v>
      </c>
      <c r="D62" t="s">
        <v>28</v>
      </c>
      <c r="E62" s="9"/>
      <c r="F62" s="9">
        <v>4.33672125</v>
      </c>
      <c r="G62" s="9">
        <v>1.8940175358621136</v>
      </c>
      <c r="H62" s="7">
        <v>-5.635279</v>
      </c>
      <c r="I62" s="6">
        <v>0.3641972268831486</v>
      </c>
      <c r="J62" s="6">
        <v>0.36419707432739484</v>
      </c>
      <c r="K62" s="7">
        <v>-5.635697044236387</v>
      </c>
      <c r="L62" s="8">
        <v>2.8894327280264244E-06</v>
      </c>
      <c r="M62" s="8">
        <v>0.002600489455223782</v>
      </c>
      <c r="N62" s="7">
        <v>7.663713122298039E-06</v>
      </c>
      <c r="O62" s="9">
        <v>0.43562496852488936</v>
      </c>
    </row>
    <row r="63" spans="1:15" ht="12.75">
      <c r="A63">
        <v>5</v>
      </c>
      <c r="B63" t="s">
        <v>35</v>
      </c>
      <c r="C63">
        <v>18</v>
      </c>
      <c r="D63" t="s">
        <v>28</v>
      </c>
      <c r="E63" s="9"/>
      <c r="F63" s="9">
        <v>4.889973400000001</v>
      </c>
      <c r="G63" s="9">
        <v>2.437488798800514</v>
      </c>
      <c r="H63" s="7">
        <v>-0.29268264</v>
      </c>
      <c r="I63" s="6">
        <v>0.3661468479862393</v>
      </c>
      <c r="J63" s="6">
        <v>0.36614488897976977</v>
      </c>
      <c r="K63" s="7">
        <v>-0.2980510602595965</v>
      </c>
      <c r="L63" s="8">
        <v>4.775056326288669E-05</v>
      </c>
      <c r="M63" s="8">
        <v>0.042975506936598025</v>
      </c>
      <c r="N63" s="7">
        <v>0.00012664998728828712</v>
      </c>
      <c r="O63" s="9">
        <v>1.9090878976230432</v>
      </c>
    </row>
    <row r="64" spans="1:15" ht="12.75">
      <c r="A64">
        <v>6</v>
      </c>
      <c r="B64" t="s">
        <v>35</v>
      </c>
      <c r="C64">
        <v>18</v>
      </c>
      <c r="D64" t="s">
        <v>28</v>
      </c>
      <c r="E64" s="9"/>
      <c r="F64" s="9">
        <v>3.6437697</v>
      </c>
      <c r="G64" s="9">
        <v>1.5648506867062315</v>
      </c>
      <c r="H64" s="7">
        <v>-5.685264</v>
      </c>
      <c r="I64" s="6">
        <v>0.3641789859888276</v>
      </c>
      <c r="J64" s="6">
        <v>0.3641268310121387</v>
      </c>
      <c r="K64" s="7">
        <v>-5.828182687100059</v>
      </c>
      <c r="L64" s="8">
        <v>0.0008161475108672161</v>
      </c>
      <c r="M64" s="8">
        <v>0.7345327597804945</v>
      </c>
      <c r="N64" s="7">
        <v>0.002164688012320031</v>
      </c>
      <c r="O64" s="9">
        <v>0.9721868860770349</v>
      </c>
    </row>
    <row r="65" spans="1:15" ht="12.75">
      <c r="A65">
        <v>4</v>
      </c>
      <c r="B65" t="s">
        <v>35</v>
      </c>
      <c r="C65">
        <v>19</v>
      </c>
      <c r="D65" t="s">
        <v>29</v>
      </c>
      <c r="E65" s="9"/>
      <c r="F65" s="9">
        <v>2.6795916666666666</v>
      </c>
      <c r="G65" s="9">
        <v>0.26960413664734584</v>
      </c>
      <c r="H65" s="7">
        <v>1.358789</v>
      </c>
      <c r="I65" s="6">
        <v>0.3667494878390194</v>
      </c>
      <c r="J65" s="6">
        <v>0.3668726209248682</v>
      </c>
      <c r="K65" s="7">
        <v>1.6962248326723994</v>
      </c>
      <c r="L65" s="8">
        <v>-0.0003319718930299613</v>
      </c>
      <c r="M65" s="8">
        <v>-0.2987747037269652</v>
      </c>
      <c r="N65" s="7">
        <v>-0.0008804971744698009</v>
      </c>
      <c r="O65" s="9">
        <v>0.5308597747106967</v>
      </c>
    </row>
    <row r="66" spans="1:15" ht="12.75">
      <c r="A66">
        <v>5</v>
      </c>
      <c r="B66" t="s">
        <v>35</v>
      </c>
      <c r="C66">
        <v>19</v>
      </c>
      <c r="D66" t="s">
        <v>29</v>
      </c>
      <c r="E66" s="9"/>
      <c r="F66" s="9">
        <v>5.307635</v>
      </c>
      <c r="G66" s="9">
        <v>1.923039910369359</v>
      </c>
      <c r="H66" s="7">
        <v>2.399606785120856</v>
      </c>
      <c r="I66" s="6">
        <v>0.36712928975429765</v>
      </c>
      <c r="J66" s="6">
        <v>0.36712928975429765</v>
      </c>
      <c r="K66" s="7">
        <v>2.399606785120856</v>
      </c>
      <c r="L66" s="8">
        <v>0</v>
      </c>
      <c r="M66" s="8">
        <v>0</v>
      </c>
      <c r="N66" s="7">
        <v>0</v>
      </c>
      <c r="O66" s="9">
        <v>0.22146412808908225</v>
      </c>
    </row>
    <row r="67" spans="1:15" ht="12.75">
      <c r="A67">
        <v>6</v>
      </c>
      <c r="B67" t="s">
        <v>35</v>
      </c>
      <c r="C67">
        <v>19</v>
      </c>
      <c r="D67" t="s">
        <v>29</v>
      </c>
      <c r="E67" s="9"/>
      <c r="F67" s="9">
        <v>4.6488952</v>
      </c>
      <c r="G67" s="9">
        <v>2.252283978007428</v>
      </c>
      <c r="H67" s="7">
        <v>-2.46874456</v>
      </c>
      <c r="I67" s="6">
        <v>0.3653527683380689</v>
      </c>
      <c r="J67" s="6">
        <v>0.3651955210846598</v>
      </c>
      <c r="K67" s="7">
        <v>-2.899654096312543</v>
      </c>
      <c r="L67" s="8">
        <v>0.003541654694389865</v>
      </c>
      <c r="M67" s="8">
        <v>3.1874892249508786</v>
      </c>
      <c r="N67" s="7">
        <v>0.009393617402050775</v>
      </c>
      <c r="O67" s="9">
        <v>0.054168925618546776</v>
      </c>
    </row>
    <row r="68" spans="1:15" ht="12.75">
      <c r="A68">
        <v>4</v>
      </c>
      <c r="B68" t="s">
        <v>35</v>
      </c>
      <c r="D68" t="s">
        <v>34</v>
      </c>
      <c r="E68" s="9"/>
      <c r="F68" s="9"/>
      <c r="G68" s="9"/>
      <c r="H68" s="7"/>
      <c r="I68" s="6"/>
      <c r="J68" s="6"/>
      <c r="N68" s="7">
        <v>19.03907531773354</v>
      </c>
      <c r="O68" s="9">
        <f>SUM(O2,O5,O8,O11,O14,O17,O20,O23,O26,O29,O35,O38,O53,O56,O59,O62,O65)</f>
        <v>24.659166168015886</v>
      </c>
    </row>
    <row r="69" spans="1:15" ht="12.75">
      <c r="A69">
        <v>5</v>
      </c>
      <c r="B69" t="s">
        <v>35</v>
      </c>
      <c r="D69" t="s">
        <v>34</v>
      </c>
      <c r="H69" s="7"/>
      <c r="I69" s="6"/>
      <c r="J69" s="6"/>
      <c r="N69" s="7">
        <v>23.628228309778777</v>
      </c>
      <c r="O69" s="9">
        <f>SUM(O3,O6,O9,O12,O15,O18,O21,O24,O27,O30,O36,O39,O54,O57,O60,O63,O66)</f>
        <v>17.041110430598884</v>
      </c>
    </row>
    <row r="70" spans="1:15" ht="12.75">
      <c r="A70">
        <v>6</v>
      </c>
      <c r="B70" t="s">
        <v>35</v>
      </c>
      <c r="D70" t="s">
        <v>34</v>
      </c>
      <c r="H70" s="7"/>
      <c r="I70" s="6"/>
      <c r="J70" s="6"/>
      <c r="N70" s="7">
        <v>16.90273250053887</v>
      </c>
      <c r="O70" s="9">
        <f>SUM(O4,O7,O10,O13,O16,O19,O22,O25,O28,O31,O37,O40,O55,O58,O61,O64,O67)</f>
        <v>10.643843648909744</v>
      </c>
    </row>
    <row r="71" spans="8:10" ht="12.75">
      <c r="H71" s="7"/>
      <c r="I71" s="6"/>
      <c r="J71" s="6"/>
    </row>
    <row r="72" spans="8:10" ht="12.75">
      <c r="H72" s="7"/>
      <c r="I72" s="6"/>
      <c r="J72" s="6"/>
    </row>
    <row r="73" spans="8:10" ht="12.75">
      <c r="H73" s="7"/>
      <c r="I73" s="6"/>
      <c r="J73" s="6"/>
    </row>
    <row r="74" spans="8:10" ht="12.75">
      <c r="H74" s="7"/>
      <c r="I74" s="6"/>
      <c r="J74" s="6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186" spans="4:14" ht="12.75">
      <c r="D186" t="s">
        <v>34</v>
      </c>
      <c r="N186">
        <v>12123200710445.705</v>
      </c>
    </row>
    <row r="187" spans="4:14" ht="12.75">
      <c r="D187" t="s">
        <v>34</v>
      </c>
      <c r="N187">
        <v>8789815045947.027</v>
      </c>
    </row>
    <row r="188" spans="4:14" ht="12.75">
      <c r="D188" t="s">
        <v>34</v>
      </c>
      <c r="N188">
        <v>20333614474806.496</v>
      </c>
    </row>
    <row r="189" spans="4:14" ht="12.75">
      <c r="D189" t="s">
        <v>34</v>
      </c>
      <c r="N189">
        <v>24240463014797.266</v>
      </c>
    </row>
    <row r="190" spans="4:14" ht="12.75">
      <c r="D190" t="s">
        <v>34</v>
      </c>
      <c r="N190">
        <v>17575324505235.75</v>
      </c>
    </row>
    <row r="191" spans="4:14" ht="12.75">
      <c r="D191" t="s">
        <v>34</v>
      </c>
      <c r="N191">
        <v>40657268769705.98</v>
      </c>
    </row>
    <row r="192" spans="4:14" ht="12.75">
      <c r="D192" t="s">
        <v>34</v>
      </c>
      <c r="N192">
        <v>48469052126262.89</v>
      </c>
    </row>
    <row r="193" spans="4:14" ht="12.75">
      <c r="D193" t="s">
        <v>34</v>
      </c>
      <c r="N193">
        <v>35142039946194.336</v>
      </c>
    </row>
    <row r="194" spans="4:14" ht="12.75">
      <c r="D194" t="s">
        <v>34</v>
      </c>
      <c r="N194">
        <v>81294622058474.27</v>
      </c>
    </row>
    <row r="195" spans="4:14" ht="12.75">
      <c r="D195" t="s">
        <v>34</v>
      </c>
      <c r="N195">
        <v>96914362262153.55</v>
      </c>
    </row>
    <row r="196" spans="4:14" ht="12.75">
      <c r="D196" t="s">
        <v>34</v>
      </c>
      <c r="N196">
        <v>70266865980882.91</v>
      </c>
    </row>
    <row r="197" spans="4:14" ht="12.75">
      <c r="D197" t="s">
        <v>34</v>
      </c>
      <c r="N197">
        <v>162549422910439.9</v>
      </c>
    </row>
    <row r="198" spans="4:14" ht="12.75">
      <c r="D198" t="s">
        <v>34</v>
      </c>
      <c r="N198">
        <v>193781252173300.3</v>
      </c>
    </row>
    <row r="199" spans="4:14" ht="12.75">
      <c r="D199" t="s">
        <v>34</v>
      </c>
      <c r="N199">
        <v>140499312570789.14</v>
      </c>
    </row>
    <row r="200" spans="4:14" ht="12.75">
      <c r="D200" t="s">
        <v>34</v>
      </c>
      <c r="N200">
        <v>325019222913799.5</v>
      </c>
    </row>
    <row r="201" spans="4:14" ht="12.75">
      <c r="D201" t="s">
        <v>34</v>
      </c>
      <c r="N201">
        <v>387467582898345.1</v>
      </c>
    </row>
    <row r="202" spans="4:14" ht="12.75">
      <c r="D202" t="s">
        <v>34</v>
      </c>
      <c r="N202">
        <v>280929803219547.6</v>
      </c>
    </row>
    <row r="203" spans="4:14" ht="12.75">
      <c r="D203" t="s">
        <v>34</v>
      </c>
      <c r="N203">
        <v>649879239015771.2</v>
      </c>
    </row>
    <row r="204" spans="4:14" ht="12.75">
      <c r="D204" t="s">
        <v>34</v>
      </c>
      <c r="N204">
        <v>774745369396321.8</v>
      </c>
    </row>
    <row r="205" spans="1:14" ht="12.75">
      <c r="A205">
        <v>6</v>
      </c>
      <c r="D205" t="s">
        <v>34</v>
      </c>
      <c r="N205">
        <v>16.90273250053887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4" max="4" width="22.57421875" style="0" customWidth="1"/>
  </cols>
  <sheetData>
    <row r="1" spans="1:5" ht="12.75">
      <c r="A1" s="1" t="s">
        <v>0</v>
      </c>
      <c r="B1" s="1" t="s">
        <v>43</v>
      </c>
      <c r="C1" s="1" t="s">
        <v>2</v>
      </c>
      <c r="D1" s="1" t="s">
        <v>3</v>
      </c>
      <c r="E1" t="s">
        <v>60</v>
      </c>
    </row>
    <row r="2" spans="1:5" ht="12.75">
      <c r="A2">
        <v>4</v>
      </c>
      <c r="B2">
        <v>1999</v>
      </c>
      <c r="C2">
        <v>4</v>
      </c>
      <c r="D2" t="s">
        <v>16</v>
      </c>
      <c r="E2" s="8">
        <v>0.34692084808149215</v>
      </c>
    </row>
    <row r="3" spans="1:5" ht="12.75">
      <c r="A3">
        <v>5</v>
      </c>
      <c r="B3">
        <v>1999</v>
      </c>
      <c r="C3">
        <v>4</v>
      </c>
      <c r="D3" t="s">
        <v>16</v>
      </c>
      <c r="E3" s="8">
        <v>0.21850192449998865</v>
      </c>
    </row>
    <row r="4" spans="1:5" ht="12.75">
      <c r="A4">
        <v>6</v>
      </c>
      <c r="B4">
        <v>1999</v>
      </c>
      <c r="C4">
        <v>4</v>
      </c>
      <c r="D4" t="s">
        <v>16</v>
      </c>
      <c r="E4" s="8">
        <v>0.2814195384894448</v>
      </c>
    </row>
    <row r="5" spans="1:5" ht="12.75">
      <c r="A5">
        <v>4</v>
      </c>
      <c r="B5">
        <v>2004</v>
      </c>
      <c r="C5">
        <v>4</v>
      </c>
      <c r="D5" t="s">
        <v>16</v>
      </c>
      <c r="E5" s="8">
        <v>0.06670802631951221</v>
      </c>
    </row>
    <row r="6" spans="1:5" ht="12.75">
      <c r="A6">
        <v>5</v>
      </c>
      <c r="B6">
        <v>2004</v>
      </c>
      <c r="C6">
        <v>4</v>
      </c>
      <c r="D6" t="s">
        <v>16</v>
      </c>
      <c r="E6" s="8">
        <v>-0.016632279044639316</v>
      </c>
    </row>
    <row r="7" spans="1:5" ht="12.75">
      <c r="A7">
        <v>6</v>
      </c>
      <c r="B7">
        <v>2004</v>
      </c>
      <c r="C7">
        <v>4</v>
      </c>
      <c r="D7" t="s">
        <v>16</v>
      </c>
      <c r="E7" s="8">
        <v>0.14893168255735895</v>
      </c>
    </row>
    <row r="8" spans="1:5" ht="12.75">
      <c r="A8">
        <v>4</v>
      </c>
      <c r="B8">
        <v>1999</v>
      </c>
      <c r="C8">
        <v>3</v>
      </c>
      <c r="D8" t="s">
        <v>15</v>
      </c>
      <c r="E8" s="8">
        <v>1.066440845923906</v>
      </c>
    </row>
    <row r="9" spans="1:5" ht="12.75">
      <c r="A9">
        <v>5</v>
      </c>
      <c r="B9">
        <v>1999</v>
      </c>
      <c r="C9">
        <v>3</v>
      </c>
      <c r="D9" t="s">
        <v>15</v>
      </c>
      <c r="E9" s="8">
        <v>1.0059135085114848</v>
      </c>
    </row>
    <row r="10" spans="1:5" ht="12.75">
      <c r="A10">
        <v>6</v>
      </c>
      <c r="B10">
        <v>1999</v>
      </c>
      <c r="C10">
        <v>3</v>
      </c>
      <c r="D10" t="s">
        <v>15</v>
      </c>
      <c r="E10" s="8">
        <v>0.6619462590542116</v>
      </c>
    </row>
    <row r="11" spans="1:5" ht="12.75">
      <c r="A11">
        <v>4</v>
      </c>
      <c r="B11">
        <v>2004</v>
      </c>
      <c r="C11">
        <v>3</v>
      </c>
      <c r="D11" t="s">
        <v>15</v>
      </c>
      <c r="E11" s="8">
        <v>0.8497709746708807</v>
      </c>
    </row>
    <row r="12" spans="1:5" ht="12.75">
      <c r="A12">
        <v>5</v>
      </c>
      <c r="B12">
        <v>2004</v>
      </c>
      <c r="C12">
        <v>3</v>
      </c>
      <c r="D12" t="s">
        <v>15</v>
      </c>
      <c r="E12" s="8">
        <v>0.7405784106515511</v>
      </c>
    </row>
    <row r="13" spans="1:5" ht="12.75">
      <c r="A13">
        <v>6</v>
      </c>
      <c r="B13">
        <v>2004</v>
      </c>
      <c r="C13">
        <v>3</v>
      </c>
      <c r="D13" t="s">
        <v>15</v>
      </c>
      <c r="E13" s="8">
        <v>0.4526896146988677</v>
      </c>
    </row>
    <row r="14" spans="1:5" ht="12.75">
      <c r="A14">
        <v>4</v>
      </c>
      <c r="B14">
        <v>1999</v>
      </c>
      <c r="C14">
        <v>2</v>
      </c>
      <c r="D14" t="s">
        <v>14</v>
      </c>
      <c r="E14" s="8">
        <v>6.075899372844794</v>
      </c>
    </row>
    <row r="15" spans="1:5" ht="12.75">
      <c r="A15">
        <v>5</v>
      </c>
      <c r="B15">
        <v>1999</v>
      </c>
      <c r="C15">
        <v>2</v>
      </c>
      <c r="D15" t="s">
        <v>14</v>
      </c>
      <c r="E15" s="8">
        <v>5.425896032366236</v>
      </c>
    </row>
    <row r="16" spans="1:5" ht="12.75">
      <c r="A16">
        <v>6</v>
      </c>
      <c r="B16">
        <v>1999</v>
      </c>
      <c r="C16">
        <v>2</v>
      </c>
      <c r="D16" t="s">
        <v>14</v>
      </c>
      <c r="E16" s="8">
        <v>0.6920254562425195</v>
      </c>
    </row>
    <row r="17" spans="1:5" ht="12.75">
      <c r="A17">
        <v>4</v>
      </c>
      <c r="B17">
        <v>2004</v>
      </c>
      <c r="C17">
        <v>2</v>
      </c>
      <c r="D17" t="s">
        <v>14</v>
      </c>
      <c r="E17" s="8">
        <v>1.8126081669043181</v>
      </c>
    </row>
    <row r="18" spans="1:5" ht="12.75">
      <c r="A18">
        <v>5</v>
      </c>
      <c r="B18">
        <v>2004</v>
      </c>
      <c r="C18">
        <v>2</v>
      </c>
      <c r="D18" t="s">
        <v>14</v>
      </c>
      <c r="E18" s="8">
        <v>1.34027382639847</v>
      </c>
    </row>
    <row r="19" spans="1:5" ht="12.75">
      <c r="A19">
        <v>6</v>
      </c>
      <c r="B19">
        <v>2004</v>
      </c>
      <c r="C19">
        <v>2</v>
      </c>
      <c r="D19" t="s">
        <v>14</v>
      </c>
      <c r="E19" s="8">
        <v>1.4898541762979838</v>
      </c>
    </row>
    <row r="20" spans="1:5" ht="12.75">
      <c r="A20">
        <v>4</v>
      </c>
      <c r="B20">
        <v>1999</v>
      </c>
      <c r="C20">
        <v>19</v>
      </c>
      <c r="D20" t="s">
        <v>26</v>
      </c>
      <c r="E20" s="8">
        <v>0.0010259793296604719</v>
      </c>
    </row>
    <row r="21" spans="1:5" ht="12.75">
      <c r="A21">
        <v>5</v>
      </c>
      <c r="B21">
        <v>1999</v>
      </c>
      <c r="C21">
        <v>19</v>
      </c>
      <c r="D21" t="s">
        <v>26</v>
      </c>
      <c r="E21" s="8">
        <v>0.0007148605542638906</v>
      </c>
    </row>
    <row r="22" spans="1:5" ht="12.75">
      <c r="A22">
        <v>6</v>
      </c>
      <c r="B22">
        <v>1999</v>
      </c>
      <c r="C22">
        <v>19</v>
      </c>
      <c r="D22" t="s">
        <v>26</v>
      </c>
      <c r="E22" s="8">
        <v>0.002380828945302836</v>
      </c>
    </row>
    <row r="23" spans="1:5" ht="12.75">
      <c r="A23">
        <v>4</v>
      </c>
      <c r="B23">
        <v>2004</v>
      </c>
      <c r="C23">
        <v>19</v>
      </c>
      <c r="D23" t="s">
        <v>26</v>
      </c>
      <c r="E23" s="8">
        <v>0.09328990362039868</v>
      </c>
    </row>
    <row r="24" spans="1:5" ht="12.75">
      <c r="A24">
        <v>5</v>
      </c>
      <c r="B24">
        <v>2004</v>
      </c>
      <c r="C24">
        <v>19</v>
      </c>
      <c r="D24" t="s">
        <v>26</v>
      </c>
      <c r="E24" s="8">
        <v>0.1059309795084562</v>
      </c>
    </row>
    <row r="25" spans="1:5" ht="12.75">
      <c r="A25">
        <v>6</v>
      </c>
      <c r="B25">
        <v>2004</v>
      </c>
      <c r="C25">
        <v>19</v>
      </c>
      <c r="D25" t="s">
        <v>26</v>
      </c>
      <c r="E25" s="8">
        <v>0.05008038111425912</v>
      </c>
    </row>
    <row r="26" spans="1:5" ht="12.75">
      <c r="A26">
        <v>4</v>
      </c>
      <c r="B26">
        <v>1999</v>
      </c>
      <c r="C26">
        <v>20</v>
      </c>
      <c r="D26" t="s">
        <v>27</v>
      </c>
      <c r="E26" s="8">
        <v>0</v>
      </c>
    </row>
    <row r="27" spans="1:5" ht="12.75">
      <c r="A27">
        <v>5</v>
      </c>
      <c r="B27">
        <v>1999</v>
      </c>
      <c r="C27">
        <v>20</v>
      </c>
      <c r="D27" t="s">
        <v>27</v>
      </c>
      <c r="E27" s="8">
        <v>0.0014553698098454329</v>
      </c>
    </row>
    <row r="28" spans="1:5" ht="12.75">
      <c r="A28">
        <v>6</v>
      </c>
      <c r="B28">
        <v>1999</v>
      </c>
      <c r="C28">
        <v>20</v>
      </c>
      <c r="D28" t="s">
        <v>27</v>
      </c>
      <c r="E28" s="8">
        <v>0</v>
      </c>
    </row>
    <row r="29" spans="1:5" ht="12.75">
      <c r="A29">
        <v>4</v>
      </c>
      <c r="B29">
        <v>2004</v>
      </c>
      <c r="C29">
        <v>20</v>
      </c>
      <c r="D29" t="s">
        <v>27</v>
      </c>
      <c r="E29" s="8">
        <v>0.15249843224516488</v>
      </c>
    </row>
    <row r="30" spans="1:5" ht="12.75">
      <c r="A30">
        <v>5</v>
      </c>
      <c r="B30">
        <v>2004</v>
      </c>
      <c r="C30">
        <v>20</v>
      </c>
      <c r="D30" t="s">
        <v>27</v>
      </c>
      <c r="E30" s="8">
        <v>0.10403500057597015</v>
      </c>
    </row>
    <row r="31" spans="1:5" ht="12.75">
      <c r="A31">
        <v>6</v>
      </c>
      <c r="B31">
        <v>2004</v>
      </c>
      <c r="C31">
        <v>20</v>
      </c>
      <c r="D31" t="s">
        <v>27</v>
      </c>
      <c r="E31" s="8">
        <v>0.4676589466021312</v>
      </c>
    </row>
    <row r="32" spans="1:5" ht="12.75">
      <c r="A32">
        <v>4</v>
      </c>
      <c r="B32">
        <v>1999</v>
      </c>
      <c r="C32">
        <v>13</v>
      </c>
      <c r="D32" t="s">
        <v>24</v>
      </c>
      <c r="E32" s="8">
        <v>5.080803703585654</v>
      </c>
    </row>
    <row r="33" spans="1:5" ht="12.75">
      <c r="A33">
        <v>5</v>
      </c>
      <c r="B33">
        <v>1999</v>
      </c>
      <c r="C33">
        <v>13</v>
      </c>
      <c r="D33" t="s">
        <v>24</v>
      </c>
      <c r="E33" s="8">
        <v>1.400364989405481</v>
      </c>
    </row>
    <row r="34" spans="1:5" ht="12.75">
      <c r="A34">
        <v>6</v>
      </c>
      <c r="B34">
        <v>1999</v>
      </c>
      <c r="C34">
        <v>13</v>
      </c>
      <c r="D34" t="s">
        <v>24</v>
      </c>
      <c r="E34" s="8">
        <v>1.154961257972176</v>
      </c>
    </row>
    <row r="35" spans="1:5" ht="12.75">
      <c r="A35">
        <v>4</v>
      </c>
      <c r="B35">
        <v>2004</v>
      </c>
      <c r="C35">
        <v>13</v>
      </c>
      <c r="D35" t="s">
        <v>24</v>
      </c>
      <c r="E35" s="8">
        <v>1.434442711508975</v>
      </c>
    </row>
    <row r="36" spans="1:5" ht="12.75">
      <c r="A36">
        <v>5</v>
      </c>
      <c r="B36">
        <v>2004</v>
      </c>
      <c r="C36">
        <v>13</v>
      </c>
      <c r="D36" t="s">
        <v>24</v>
      </c>
      <c r="E36" s="8">
        <v>2.3366295743240717</v>
      </c>
    </row>
    <row r="37" spans="1:5" ht="12.75">
      <c r="A37">
        <v>6</v>
      </c>
      <c r="B37">
        <v>2004</v>
      </c>
      <c r="C37">
        <v>13</v>
      </c>
      <c r="D37" t="s">
        <v>24</v>
      </c>
      <c r="E37" s="8">
        <v>1.9009312350056988</v>
      </c>
    </row>
    <row r="38" spans="1:5" ht="12.75">
      <c r="A38">
        <v>4</v>
      </c>
      <c r="B38">
        <v>1999</v>
      </c>
      <c r="C38">
        <v>22</v>
      </c>
      <c r="D38" t="s">
        <v>29</v>
      </c>
      <c r="E38" s="8">
        <v>0.5308597747106967</v>
      </c>
    </row>
    <row r="39" spans="1:5" ht="12.75">
      <c r="A39">
        <v>5</v>
      </c>
      <c r="B39">
        <v>1999</v>
      </c>
      <c r="C39">
        <v>22</v>
      </c>
      <c r="D39" t="s">
        <v>29</v>
      </c>
      <c r="E39" s="8">
        <v>0.22146412808908225</v>
      </c>
    </row>
    <row r="40" spans="1:5" ht="12.75">
      <c r="A40">
        <v>6</v>
      </c>
      <c r="B40">
        <v>1999</v>
      </c>
      <c r="C40">
        <v>22</v>
      </c>
      <c r="D40" t="s">
        <v>29</v>
      </c>
      <c r="E40" s="8">
        <v>0.054168925618546776</v>
      </c>
    </row>
    <row r="41" spans="1:5" ht="12.75">
      <c r="A41">
        <v>4</v>
      </c>
      <c r="B41">
        <v>2004</v>
      </c>
      <c r="C41">
        <v>22</v>
      </c>
      <c r="D41" t="s">
        <v>29</v>
      </c>
      <c r="E41" s="8">
        <v>-0.0008804971744698009</v>
      </c>
    </row>
    <row r="42" spans="1:5" ht="12.75">
      <c r="A42">
        <v>5</v>
      </c>
      <c r="B42">
        <v>2004</v>
      </c>
      <c r="C42">
        <v>22</v>
      </c>
      <c r="D42" t="s">
        <v>29</v>
      </c>
      <c r="E42" s="8">
        <v>0</v>
      </c>
    </row>
    <row r="43" spans="1:5" ht="12.75">
      <c r="A43">
        <v>6</v>
      </c>
      <c r="B43">
        <v>2004</v>
      </c>
      <c r="C43">
        <v>22</v>
      </c>
      <c r="D43" t="s">
        <v>29</v>
      </c>
      <c r="E43" s="8">
        <v>0.009393617402050775</v>
      </c>
    </row>
    <row r="44" spans="1:5" ht="12.75">
      <c r="A44">
        <v>4</v>
      </c>
      <c r="B44">
        <v>1999</v>
      </c>
      <c r="C44">
        <v>21</v>
      </c>
      <c r="D44" t="s">
        <v>28</v>
      </c>
      <c r="E44" s="8">
        <v>0.43562496852488936</v>
      </c>
    </row>
    <row r="45" spans="1:5" ht="12.75">
      <c r="A45">
        <v>5</v>
      </c>
      <c r="B45">
        <v>1999</v>
      </c>
      <c r="C45">
        <v>21</v>
      </c>
      <c r="D45" t="s">
        <v>28</v>
      </c>
      <c r="E45" s="8">
        <v>1.9090878976230432</v>
      </c>
    </row>
    <row r="46" spans="1:5" ht="12.75">
      <c r="A46">
        <v>6</v>
      </c>
      <c r="B46">
        <v>1999</v>
      </c>
      <c r="C46">
        <v>21</v>
      </c>
      <c r="D46" t="s">
        <v>28</v>
      </c>
      <c r="E46" s="8">
        <v>0.9721868860770349</v>
      </c>
    </row>
    <row r="47" spans="1:5" ht="12.75">
      <c r="A47">
        <v>4</v>
      </c>
      <c r="B47">
        <v>2004</v>
      </c>
      <c r="C47">
        <v>21</v>
      </c>
      <c r="D47" t="s">
        <v>28</v>
      </c>
      <c r="E47" s="8">
        <v>7.663713122298039E-06</v>
      </c>
    </row>
    <row r="48" spans="1:5" ht="12.75">
      <c r="A48">
        <v>5</v>
      </c>
      <c r="B48">
        <v>2004</v>
      </c>
      <c r="C48">
        <v>21</v>
      </c>
      <c r="D48" t="s">
        <v>28</v>
      </c>
      <c r="E48" s="8">
        <v>0.00012664998728828712</v>
      </c>
    </row>
    <row r="49" spans="1:5" ht="12.75">
      <c r="A49">
        <v>6</v>
      </c>
      <c r="B49">
        <v>2004</v>
      </c>
      <c r="C49">
        <v>21</v>
      </c>
      <c r="D49" t="s">
        <v>28</v>
      </c>
      <c r="E49" s="8">
        <v>0.002164688012320031</v>
      </c>
    </row>
    <row r="50" spans="1:5" ht="12.75">
      <c r="A50">
        <v>4</v>
      </c>
      <c r="B50">
        <v>1999</v>
      </c>
      <c r="C50">
        <v>1</v>
      </c>
      <c r="D50" t="s">
        <v>13</v>
      </c>
      <c r="E50" s="8">
        <v>8.509612631799277</v>
      </c>
    </row>
    <row r="51" spans="1:5" ht="12.75">
      <c r="A51">
        <v>5</v>
      </c>
      <c r="B51">
        <v>1999</v>
      </c>
      <c r="C51">
        <v>1</v>
      </c>
      <c r="D51" t="s">
        <v>13</v>
      </c>
      <c r="E51" s="8">
        <v>3.6937614960156386</v>
      </c>
    </row>
    <row r="52" spans="1:5" ht="12.75">
      <c r="A52">
        <v>6</v>
      </c>
      <c r="B52">
        <v>1999</v>
      </c>
      <c r="C52">
        <v>1</v>
      </c>
      <c r="D52" t="s">
        <v>13</v>
      </c>
      <c r="E52" s="8">
        <v>3.5626558572429494</v>
      </c>
    </row>
    <row r="53" spans="1:5" ht="12.75">
      <c r="A53">
        <v>4</v>
      </c>
      <c r="B53">
        <v>2004</v>
      </c>
      <c r="C53">
        <v>1</v>
      </c>
      <c r="D53" t="s">
        <v>13</v>
      </c>
      <c r="E53" s="8">
        <v>2.219950568966677</v>
      </c>
    </row>
    <row r="54" spans="1:5" ht="12.75">
      <c r="A54">
        <v>5</v>
      </c>
      <c r="B54">
        <v>2004</v>
      </c>
      <c r="C54">
        <v>1</v>
      </c>
      <c r="D54" t="s">
        <v>13</v>
      </c>
      <c r="E54" s="8">
        <v>2.6114820273108497</v>
      </c>
    </row>
    <row r="55" spans="1:5" ht="12.75">
      <c r="A55">
        <v>6</v>
      </c>
      <c r="B55">
        <v>2004</v>
      </c>
      <c r="C55">
        <v>1</v>
      </c>
      <c r="D55" t="s">
        <v>13</v>
      </c>
      <c r="E55" s="8">
        <v>2.8352096769659556</v>
      </c>
    </row>
    <row r="56" spans="1:5" ht="12.75">
      <c r="A56">
        <v>4</v>
      </c>
      <c r="B56">
        <v>1999</v>
      </c>
      <c r="C56">
        <v>18</v>
      </c>
      <c r="D56" t="s">
        <v>25</v>
      </c>
      <c r="E56" s="8">
        <v>0</v>
      </c>
    </row>
    <row r="57" spans="1:5" ht="12.75">
      <c r="A57">
        <v>5</v>
      </c>
      <c r="B57">
        <v>1999</v>
      </c>
      <c r="C57">
        <v>18</v>
      </c>
      <c r="D57" t="s">
        <v>25</v>
      </c>
      <c r="E57" s="8">
        <v>0</v>
      </c>
    </row>
    <row r="58" spans="1:5" ht="12.75">
      <c r="A58">
        <v>6</v>
      </c>
      <c r="B58">
        <v>1999</v>
      </c>
      <c r="C58">
        <v>18</v>
      </c>
      <c r="D58" t="s">
        <v>25</v>
      </c>
      <c r="E58" s="8">
        <v>0.041868716983607626</v>
      </c>
    </row>
    <row r="59" spans="1:5" ht="12.75">
      <c r="A59">
        <v>4</v>
      </c>
      <c r="B59">
        <v>2004</v>
      </c>
      <c r="C59">
        <v>18</v>
      </c>
      <c r="D59" t="s">
        <v>25</v>
      </c>
      <c r="E59" s="8">
        <v>0.2953945948646392</v>
      </c>
    </row>
    <row r="60" spans="1:5" ht="12.75">
      <c r="A60">
        <v>5</v>
      </c>
      <c r="B60">
        <v>2004</v>
      </c>
      <c r="C60">
        <v>18</v>
      </c>
      <c r="D60" t="s">
        <v>25</v>
      </c>
      <c r="E60" s="8">
        <v>0.3900365471207548</v>
      </c>
    </row>
    <row r="61" spans="1:5" ht="12.75">
      <c r="A61">
        <v>6</v>
      </c>
      <c r="B61">
        <v>2004</v>
      </c>
      <c r="C61">
        <v>18</v>
      </c>
      <c r="D61" t="s">
        <v>25</v>
      </c>
      <c r="E61" s="8">
        <v>0.21629837426989657</v>
      </c>
    </row>
    <row r="62" spans="1:5" ht="12.75">
      <c r="A62">
        <v>4</v>
      </c>
      <c r="B62">
        <v>1999</v>
      </c>
      <c r="C62">
        <v>10</v>
      </c>
      <c r="D62" t="s">
        <v>46</v>
      </c>
      <c r="E62" s="8">
        <v>0.08095234161859521</v>
      </c>
    </row>
    <row r="63" spans="1:5" ht="12.75">
      <c r="A63">
        <v>5</v>
      </c>
      <c r="B63">
        <v>1999</v>
      </c>
      <c r="C63">
        <v>10</v>
      </c>
      <c r="D63" t="s">
        <v>46</v>
      </c>
      <c r="E63" s="8">
        <v>0.27801462553810646</v>
      </c>
    </row>
    <row r="64" spans="1:5" ht="12.75">
      <c r="A64">
        <v>6</v>
      </c>
      <c r="B64">
        <v>1999</v>
      </c>
      <c r="C64">
        <v>10</v>
      </c>
      <c r="D64" t="s">
        <v>46</v>
      </c>
      <c r="E64" s="8" t="s">
        <v>40</v>
      </c>
    </row>
    <row r="65" spans="1:5" ht="12.75">
      <c r="A65">
        <v>4</v>
      </c>
      <c r="B65">
        <v>2004</v>
      </c>
      <c r="C65">
        <v>10</v>
      </c>
      <c r="D65" t="s">
        <v>46</v>
      </c>
      <c r="E65" s="8">
        <v>-0.008323491633277754</v>
      </c>
    </row>
    <row r="66" spans="1:5" ht="12.75">
      <c r="A66">
        <v>5</v>
      </c>
      <c r="B66">
        <v>2004</v>
      </c>
      <c r="C66">
        <v>10</v>
      </c>
      <c r="D66" t="s">
        <v>46</v>
      </c>
      <c r="E66" s="8">
        <v>0.008958379899095295</v>
      </c>
    </row>
    <row r="67" spans="1:5" ht="12.75">
      <c r="A67">
        <v>6</v>
      </c>
      <c r="B67">
        <v>2004</v>
      </c>
      <c r="C67">
        <v>10</v>
      </c>
      <c r="D67" t="s">
        <v>46</v>
      </c>
      <c r="E67" s="8">
        <v>-0.048323907269468086</v>
      </c>
    </row>
    <row r="68" spans="1:5" ht="12.75">
      <c r="A68">
        <v>4</v>
      </c>
      <c r="B68">
        <v>1999</v>
      </c>
      <c r="C68">
        <v>9</v>
      </c>
      <c r="D68" t="s">
        <v>47</v>
      </c>
      <c r="E68" s="8">
        <v>0.04988525330003184</v>
      </c>
    </row>
    <row r="69" spans="1:5" ht="12.75">
      <c r="A69">
        <v>5</v>
      </c>
      <c r="B69">
        <v>1999</v>
      </c>
      <c r="C69">
        <v>9</v>
      </c>
      <c r="D69" t="s">
        <v>47</v>
      </c>
      <c r="E69" s="8">
        <v>0.2578679140932763</v>
      </c>
    </row>
    <row r="70" spans="1:5" ht="12.75">
      <c r="A70">
        <v>6</v>
      </c>
      <c r="B70">
        <v>1999</v>
      </c>
      <c r="C70">
        <v>9</v>
      </c>
      <c r="D70" t="s">
        <v>47</v>
      </c>
      <c r="E70" s="8">
        <v>0.3518467326512607</v>
      </c>
    </row>
    <row r="71" spans="1:5" ht="12.75">
      <c r="A71">
        <v>4</v>
      </c>
      <c r="B71">
        <v>2004</v>
      </c>
      <c r="C71">
        <v>9</v>
      </c>
      <c r="D71" t="s">
        <v>47</v>
      </c>
      <c r="E71" s="8">
        <v>-0.0073687489116792924</v>
      </c>
    </row>
    <row r="72" spans="1:5" ht="12.75">
      <c r="A72">
        <v>5</v>
      </c>
      <c r="B72">
        <v>2004</v>
      </c>
      <c r="C72">
        <v>9</v>
      </c>
      <c r="D72" t="s">
        <v>47</v>
      </c>
      <c r="E72" s="8">
        <v>0.0005423769780138778</v>
      </c>
    </row>
    <row r="73" spans="1:5" ht="12.75">
      <c r="A73">
        <v>6</v>
      </c>
      <c r="B73">
        <v>2004</v>
      </c>
      <c r="C73">
        <v>9</v>
      </c>
      <c r="D73" t="s">
        <v>47</v>
      </c>
      <c r="E73" s="8">
        <v>-0.0678754889161387</v>
      </c>
    </row>
    <row r="74" spans="1:5" ht="12.75">
      <c r="A74">
        <v>4</v>
      </c>
      <c r="B74">
        <v>1999</v>
      </c>
      <c r="C74">
        <v>8</v>
      </c>
      <c r="D74" t="s">
        <v>48</v>
      </c>
      <c r="E74" s="8">
        <v>0.1329188464152081</v>
      </c>
    </row>
    <row r="75" spans="1:5" ht="12.75">
      <c r="A75">
        <v>5</v>
      </c>
      <c r="B75">
        <v>1999</v>
      </c>
      <c r="C75">
        <v>8</v>
      </c>
      <c r="D75" t="s">
        <v>48</v>
      </c>
      <c r="E75" s="8">
        <v>0.677466340083707</v>
      </c>
    </row>
    <row r="76" spans="1:5" ht="12.75">
      <c r="A76">
        <v>6</v>
      </c>
      <c r="B76">
        <v>1999</v>
      </c>
      <c r="C76">
        <v>8</v>
      </c>
      <c r="D76" t="s">
        <v>48</v>
      </c>
      <c r="E76" s="8">
        <v>0.14349160794074842</v>
      </c>
    </row>
    <row r="77" spans="1:5" ht="12.75">
      <c r="A77">
        <v>4</v>
      </c>
      <c r="B77">
        <v>2004</v>
      </c>
      <c r="C77">
        <v>8</v>
      </c>
      <c r="D77" t="s">
        <v>48</v>
      </c>
      <c r="E77" s="8">
        <v>0.05083329044598487</v>
      </c>
    </row>
    <row r="78" spans="1:5" ht="12.75">
      <c r="A78">
        <v>5</v>
      </c>
      <c r="B78">
        <v>2004</v>
      </c>
      <c r="C78">
        <v>8</v>
      </c>
      <c r="D78" t="s">
        <v>48</v>
      </c>
      <c r="E78" s="8">
        <v>-0.025554836773704185</v>
      </c>
    </row>
    <row r="79" spans="1:5" ht="12.75">
      <c r="A79">
        <v>6</v>
      </c>
      <c r="B79">
        <v>2004</v>
      </c>
      <c r="C79">
        <v>8</v>
      </c>
      <c r="D79" t="s">
        <v>48</v>
      </c>
      <c r="E79" s="8">
        <v>-0.01038638557118522</v>
      </c>
    </row>
    <row r="80" spans="1:5" ht="12.75">
      <c r="A80">
        <v>4</v>
      </c>
      <c r="B80">
        <v>1999</v>
      </c>
      <c r="C80">
        <v>7</v>
      </c>
      <c r="D80" t="s">
        <v>45</v>
      </c>
      <c r="E80" s="8">
        <v>0.1821540318031647</v>
      </c>
    </row>
    <row r="81" spans="1:5" ht="12.75">
      <c r="A81">
        <v>5</v>
      </c>
      <c r="B81">
        <v>1999</v>
      </c>
      <c r="C81">
        <v>7</v>
      </c>
      <c r="D81" t="s">
        <v>45</v>
      </c>
      <c r="E81" s="8" t="s">
        <v>40</v>
      </c>
    </row>
    <row r="82" spans="1:5" ht="12.75">
      <c r="A82">
        <v>6</v>
      </c>
      <c r="B82">
        <v>1999</v>
      </c>
      <c r="C82">
        <v>7</v>
      </c>
      <c r="D82" t="s">
        <v>45</v>
      </c>
      <c r="E82" s="8">
        <v>0.3748409948595768</v>
      </c>
    </row>
    <row r="83" spans="1:5" ht="12.75">
      <c r="A83">
        <v>4</v>
      </c>
      <c r="B83">
        <v>2004</v>
      </c>
      <c r="C83">
        <v>7</v>
      </c>
      <c r="D83" t="s">
        <v>45</v>
      </c>
      <c r="E83" s="8">
        <v>-0.010750516841014026</v>
      </c>
    </row>
    <row r="84" spans="1:5" ht="12.75">
      <c r="A84">
        <v>5</v>
      </c>
      <c r="B84">
        <v>2004</v>
      </c>
      <c r="C84">
        <v>7</v>
      </c>
      <c r="D84" t="s">
        <v>45</v>
      </c>
      <c r="E84" s="8">
        <v>-0.03458422344432274</v>
      </c>
    </row>
    <row r="85" spans="1:5" ht="12.75">
      <c r="A85">
        <v>6</v>
      </c>
      <c r="B85">
        <v>2004</v>
      </c>
      <c r="C85">
        <v>7</v>
      </c>
      <c r="D85" t="s">
        <v>45</v>
      </c>
      <c r="E85" s="8">
        <v>-0.012611541714482224</v>
      </c>
    </row>
    <row r="86" spans="1:5" ht="12.75">
      <c r="A86">
        <v>4</v>
      </c>
      <c r="B86">
        <v>1999</v>
      </c>
      <c r="C86">
        <v>11</v>
      </c>
      <c r="D86" t="s">
        <v>44</v>
      </c>
      <c r="E86" s="8">
        <v>0.4464275013941031</v>
      </c>
    </row>
    <row r="87" spans="1:5" ht="12.75">
      <c r="A87">
        <v>5</v>
      </c>
      <c r="B87">
        <v>1999</v>
      </c>
      <c r="C87">
        <v>11</v>
      </c>
      <c r="D87" t="s">
        <v>44</v>
      </c>
      <c r="E87" s="8">
        <v>1.0075929044927812</v>
      </c>
    </row>
    <row r="88" spans="1:5" ht="12.75">
      <c r="A88">
        <v>6</v>
      </c>
      <c r="B88">
        <v>1999</v>
      </c>
      <c r="C88">
        <v>11</v>
      </c>
      <c r="D88" t="s">
        <v>44</v>
      </c>
      <c r="E88" s="8">
        <v>1.189579553114289</v>
      </c>
    </row>
    <row r="89" spans="1:5" ht="12.75">
      <c r="A89">
        <v>4</v>
      </c>
      <c r="B89">
        <v>2004</v>
      </c>
      <c r="C89">
        <v>11</v>
      </c>
      <c r="D89" t="s">
        <v>44</v>
      </c>
      <c r="E89" s="8">
        <v>-0.07741976840207132</v>
      </c>
    </row>
    <row r="90" spans="1:5" ht="12.75">
      <c r="A90">
        <v>5</v>
      </c>
      <c r="B90">
        <v>2004</v>
      </c>
      <c r="C90">
        <v>11</v>
      </c>
      <c r="D90" t="s">
        <v>44</v>
      </c>
      <c r="E90" s="8">
        <v>0.11736361400016095</v>
      </c>
    </row>
    <row r="91" spans="1:5" ht="12.75">
      <c r="A91">
        <v>6</v>
      </c>
      <c r="B91">
        <v>2004</v>
      </c>
      <c r="C91">
        <v>11</v>
      </c>
      <c r="D91" t="s">
        <v>44</v>
      </c>
      <c r="E91" s="8">
        <v>-0.555865810493613</v>
      </c>
    </row>
    <row r="92" spans="1:5" ht="12.75">
      <c r="A92">
        <v>4</v>
      </c>
      <c r="B92">
        <v>1999</v>
      </c>
      <c r="C92">
        <v>14</v>
      </c>
      <c r="D92" t="s">
        <v>30</v>
      </c>
      <c r="E92" s="8">
        <v>0</v>
      </c>
    </row>
    <row r="93" spans="1:5" ht="12.75">
      <c r="A93">
        <v>5</v>
      </c>
      <c r="B93">
        <v>1999</v>
      </c>
      <c r="C93">
        <v>14</v>
      </c>
      <c r="D93" t="s">
        <v>30</v>
      </c>
      <c r="E93" s="8">
        <v>0.001547494818412342</v>
      </c>
    </row>
    <row r="94" spans="1:5" ht="12.75">
      <c r="A94">
        <v>6</v>
      </c>
      <c r="B94">
        <v>1999</v>
      </c>
      <c r="C94">
        <v>14</v>
      </c>
      <c r="D94" t="s">
        <v>30</v>
      </c>
      <c r="E94" s="8">
        <v>0</v>
      </c>
    </row>
    <row r="95" spans="1:5" ht="12.75">
      <c r="A95">
        <v>4</v>
      </c>
      <c r="B95">
        <v>2004</v>
      </c>
      <c r="C95">
        <v>14</v>
      </c>
      <c r="D95" t="s">
        <v>30</v>
      </c>
      <c r="E95" s="8">
        <v>9.221673000289755</v>
      </c>
    </row>
    <row r="96" spans="1:5" ht="12.75">
      <c r="A96">
        <v>5</v>
      </c>
      <c r="B96">
        <v>2004</v>
      </c>
      <c r="C96">
        <v>14</v>
      </c>
      <c r="D96" t="s">
        <v>30</v>
      </c>
      <c r="E96" s="8">
        <v>13.196029304528874</v>
      </c>
    </row>
    <row r="97" spans="1:5" ht="12.75">
      <c r="A97">
        <v>6</v>
      </c>
      <c r="B97">
        <v>2004</v>
      </c>
      <c r="C97">
        <v>14</v>
      </c>
      <c r="D97" t="s">
        <v>30</v>
      </c>
      <c r="E97" s="8">
        <v>7.645920184057796</v>
      </c>
    </row>
    <row r="98" spans="1:5" ht="12.75">
      <c r="A98">
        <v>4</v>
      </c>
      <c r="B98">
        <v>1999</v>
      </c>
      <c r="C98">
        <v>5</v>
      </c>
      <c r="D98" t="s">
        <v>17</v>
      </c>
      <c r="E98" s="8">
        <v>1.7196400686844144</v>
      </c>
    </row>
    <row r="99" spans="1:5" ht="12.75">
      <c r="A99">
        <v>5</v>
      </c>
      <c r="B99">
        <v>1999</v>
      </c>
      <c r="C99">
        <v>5</v>
      </c>
      <c r="D99" t="s">
        <v>17</v>
      </c>
      <c r="E99" s="8">
        <v>0.9414609446975318</v>
      </c>
    </row>
    <row r="100" spans="1:5" ht="12.75">
      <c r="A100">
        <v>6</v>
      </c>
      <c r="B100">
        <v>1999</v>
      </c>
      <c r="C100">
        <v>5</v>
      </c>
      <c r="D100" t="s">
        <v>17</v>
      </c>
      <c r="E100" s="8">
        <v>1.160471033718077</v>
      </c>
    </row>
    <row r="101" spans="1:5" ht="12.75">
      <c r="A101">
        <v>4</v>
      </c>
      <c r="B101">
        <v>2004</v>
      </c>
      <c r="C101">
        <v>5</v>
      </c>
      <c r="D101" t="s">
        <v>17</v>
      </c>
      <c r="E101" s="8">
        <v>0.957269262996897</v>
      </c>
    </row>
    <row r="102" spans="1:5" ht="12.75">
      <c r="A102">
        <v>5</v>
      </c>
      <c r="B102">
        <v>2004</v>
      </c>
      <c r="C102">
        <v>5</v>
      </c>
      <c r="D102" t="s">
        <v>17</v>
      </c>
      <c r="E102" s="8">
        <v>0.6270015023416639</v>
      </c>
    </row>
    <row r="103" spans="1:5" ht="12.75">
      <c r="A103">
        <v>6</v>
      </c>
      <c r="B103">
        <v>2004</v>
      </c>
      <c r="C103">
        <v>5</v>
      </c>
      <c r="D103" t="s">
        <v>17</v>
      </c>
      <c r="E103" s="8">
        <v>0.9749709397516215</v>
      </c>
    </row>
    <row r="104" spans="1:5" ht="12.75">
      <c r="A104">
        <v>4</v>
      </c>
      <c r="B104">
        <v>1999</v>
      </c>
      <c r="C104">
        <v>12</v>
      </c>
      <c r="D104" t="s">
        <v>23</v>
      </c>
      <c r="E104" s="8">
        <v>18.610851741864987</v>
      </c>
    </row>
    <row r="105" spans="1:5" ht="12.75">
      <c r="A105">
        <v>5</v>
      </c>
      <c r="B105">
        <v>1999</v>
      </c>
      <c r="C105">
        <v>12</v>
      </c>
      <c r="D105" t="s">
        <v>23</v>
      </c>
      <c r="E105" s="8">
        <v>13.506475690298755</v>
      </c>
    </row>
    <row r="106" spans="1:5" ht="12.75">
      <c r="A106">
        <v>6</v>
      </c>
      <c r="B106">
        <v>1999</v>
      </c>
      <c r="C106">
        <v>12</v>
      </c>
      <c r="D106" t="s">
        <v>23</v>
      </c>
      <c r="E106" s="8">
        <v>8.418277033313078</v>
      </c>
    </row>
    <row r="107" spans="1:5" ht="12.75">
      <c r="A107">
        <v>4</v>
      </c>
      <c r="B107">
        <v>2004</v>
      </c>
      <c r="C107">
        <v>12</v>
      </c>
      <c r="D107" t="s">
        <v>23</v>
      </c>
      <c r="E107" s="8">
        <v>5.8532777645162275</v>
      </c>
    </row>
    <row r="108" spans="1:5" ht="12.75">
      <c r="A108">
        <v>5</v>
      </c>
      <c r="B108">
        <v>2004</v>
      </c>
      <c r="C108">
        <v>12</v>
      </c>
      <c r="D108" t="s">
        <v>23</v>
      </c>
      <c r="E108" s="8">
        <v>5.369428798317138</v>
      </c>
    </row>
    <row r="109" spans="1:5" ht="12.75">
      <c r="A109">
        <v>6</v>
      </c>
      <c r="B109">
        <v>2004</v>
      </c>
      <c r="C109">
        <v>12</v>
      </c>
      <c r="D109" t="s">
        <v>23</v>
      </c>
      <c r="E109" s="8">
        <v>5.206592956306901</v>
      </c>
    </row>
    <row r="110" spans="1:5" ht="12.75">
      <c r="A110">
        <v>4</v>
      </c>
      <c r="B110">
        <v>1999</v>
      </c>
      <c r="C110">
        <v>24</v>
      </c>
      <c r="D110" t="s">
        <v>34</v>
      </c>
      <c r="E110" s="8">
        <v>24.659166168015886</v>
      </c>
    </row>
    <row r="111" spans="1:5" ht="12.75">
      <c r="A111">
        <v>5</v>
      </c>
      <c r="B111">
        <v>1999</v>
      </c>
      <c r="C111">
        <v>24</v>
      </c>
      <c r="D111" t="s">
        <v>34</v>
      </c>
      <c r="E111" s="8">
        <v>17.041110430598884</v>
      </c>
    </row>
    <row r="112" spans="1:5" ht="12.75">
      <c r="A112">
        <v>6</v>
      </c>
      <c r="B112">
        <v>1999</v>
      </c>
      <c r="C112">
        <v>24</v>
      </c>
      <c r="D112" t="s">
        <v>34</v>
      </c>
      <c r="E112" s="8">
        <v>10.643843648909744</v>
      </c>
    </row>
    <row r="113" spans="1:5" ht="12.75">
      <c r="A113">
        <v>4</v>
      </c>
      <c r="B113">
        <v>2004</v>
      </c>
      <c r="C113">
        <v>24</v>
      </c>
      <c r="D113" t="s">
        <v>34</v>
      </c>
      <c r="E113" s="8">
        <v>19.03907531773354</v>
      </c>
    </row>
    <row r="114" spans="1:5" ht="12.75">
      <c r="A114">
        <v>5</v>
      </c>
      <c r="B114">
        <v>2004</v>
      </c>
      <c r="C114">
        <v>24</v>
      </c>
      <c r="D114" t="s">
        <v>34</v>
      </c>
      <c r="E114" s="8">
        <v>23.628228309778777</v>
      </c>
    </row>
    <row r="115" spans="1:5" ht="12.75">
      <c r="A115">
        <v>6</v>
      </c>
      <c r="B115">
        <v>2004</v>
      </c>
      <c r="C115">
        <v>24</v>
      </c>
      <c r="D115" t="s">
        <v>34</v>
      </c>
      <c r="E115" s="8">
        <v>16.90273250053887</v>
      </c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SNRE</dc:creator>
  <cp:keywords/>
  <dc:description/>
  <cp:lastModifiedBy>cpeterson</cp:lastModifiedBy>
  <dcterms:created xsi:type="dcterms:W3CDTF">2007-05-23T18:03:53Z</dcterms:created>
  <dcterms:modified xsi:type="dcterms:W3CDTF">2009-05-04T20:25:18Z</dcterms:modified>
  <cp:category/>
  <cp:version/>
  <cp:contentType/>
  <cp:contentStatus/>
</cp:coreProperties>
</file>